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tabRatio="864" activeTab="7"/>
  </bookViews>
  <sheets>
    <sheet name="М-25, 35" sheetId="1" r:id="rId1"/>
    <sheet name="Ж.ПОДА-35" sheetId="2" r:id="rId2"/>
    <sheet name="ПОДА-55, 75, 100" sheetId="3" r:id="rId3"/>
    <sheet name="Ж-35, 45, 55" sheetId="4" r:id="rId4"/>
    <sheet name="Муж-55" sheetId="5" r:id="rId5"/>
    <sheet name="М-125" sheetId="6" r:id="rId6"/>
    <sheet name="М-150" sheetId="7" r:id="rId7"/>
    <sheet name="24.Облег.Экипир." sheetId="8" r:id="rId8"/>
  </sheets>
  <definedNames/>
  <calcPr fullCalcOnLoad="1"/>
</workbook>
</file>

<file path=xl/sharedStrings.xml><?xml version="1.0" encoding="utf-8"?>
<sst xmlns="http://schemas.openxmlformats.org/spreadsheetml/2006/main" count="2127" uniqueCount="471">
  <si>
    <t>ФИО</t>
  </si>
  <si>
    <t>Тренер</t>
  </si>
  <si>
    <t>№№</t>
  </si>
  <si>
    <t>Место личное</t>
  </si>
  <si>
    <t>№ жребия</t>
  </si>
  <si>
    <t>№ билета</t>
  </si>
  <si>
    <t>Дата и год рожд.</t>
  </si>
  <si>
    <t>вес штанги</t>
  </si>
  <si>
    <t>Регион, город, спорт./клуб</t>
  </si>
  <si>
    <t>Результат (повтор.)</t>
  </si>
  <si>
    <t>Тоннаж, кг</t>
  </si>
  <si>
    <t>Разряд</t>
  </si>
  <si>
    <t>МС ФРЖ</t>
  </si>
  <si>
    <t>самост.</t>
  </si>
  <si>
    <t>Гальцов Андрей Павлович</t>
  </si>
  <si>
    <t>19 октября 1965 (М,В_1)</t>
  </si>
  <si>
    <t>0007</t>
  </si>
  <si>
    <t>Стрельцов Александр Алексеевич</t>
  </si>
  <si>
    <t>0039</t>
  </si>
  <si>
    <t>Гальцов А.П.</t>
  </si>
  <si>
    <t>Собств. вес (кг)</t>
  </si>
  <si>
    <t>Панов Владимир Анатольевич</t>
  </si>
  <si>
    <t>22 апреля 1980 (М)</t>
  </si>
  <si>
    <t>0097</t>
  </si>
  <si>
    <t>Тарасова Юлия Борисовна</t>
  </si>
  <si>
    <t>0135</t>
  </si>
  <si>
    <t>Тарасов Э.Н.</t>
  </si>
  <si>
    <t>Никитина Ольга Алексеевна</t>
  </si>
  <si>
    <t>0034</t>
  </si>
  <si>
    <t>Подобин Сергей Михайлович</t>
  </si>
  <si>
    <t>23 июля 1981 (М)</t>
  </si>
  <si>
    <t>0335</t>
  </si>
  <si>
    <t>не указан</t>
  </si>
  <si>
    <t>Шарин Николай Александрович</t>
  </si>
  <si>
    <t>23 мая 1977 (М,ПОДА)</t>
  </si>
  <si>
    <t>0344</t>
  </si>
  <si>
    <t>Егоркина Р.А.</t>
  </si>
  <si>
    <t>Женские номинации</t>
  </si>
  <si>
    <t>Мужские номинации</t>
  </si>
  <si>
    <t>07 апреля 1963 (М,В_2)</t>
  </si>
  <si>
    <t>0163</t>
  </si>
  <si>
    <t>КМС ФРЖ</t>
  </si>
  <si>
    <t>Сорокин Станислав Геннадьевич</t>
  </si>
  <si>
    <t>09 апреля 1988 (М)</t>
  </si>
  <si>
    <t>Шокат Николай Григорьевич</t>
  </si>
  <si>
    <t>13 декабря 1947 (М,В_3)</t>
  </si>
  <si>
    <t>0445</t>
  </si>
  <si>
    <t>0047</t>
  </si>
  <si>
    <t>Кувшинова Янина Сергеевна</t>
  </si>
  <si>
    <t>18 сентября 1986 (Ж)</t>
  </si>
  <si>
    <t>0456</t>
  </si>
  <si>
    <t>Рязанская обл, г.Рязань, РГАТУ</t>
  </si>
  <si>
    <t>Есаков А.И.</t>
  </si>
  <si>
    <t>13 ноября 1977 (М)</t>
  </si>
  <si>
    <t>Есаков Алексей Игоревич</t>
  </si>
  <si>
    <t>0087</t>
  </si>
  <si>
    <t>Барягин Леонид Александрович</t>
  </si>
  <si>
    <t>23 августа 1961 (М,В_2)</t>
  </si>
  <si>
    <t>0110</t>
  </si>
  <si>
    <t>Загускин Анатолий Львович</t>
  </si>
  <si>
    <t>30 декабря 1949 (М,В_3)</t>
  </si>
  <si>
    <t>Заболотников Иван Александрович</t>
  </si>
  <si>
    <t>17 июня 1979 (М)</t>
  </si>
  <si>
    <t>0321</t>
  </si>
  <si>
    <t>0311</t>
  </si>
  <si>
    <t>Дзарахохов Алан  Артурович</t>
  </si>
  <si>
    <t>12 апреля 1995 (Юноша)</t>
  </si>
  <si>
    <t>Пивоваров Валерий Александрович</t>
  </si>
  <si>
    <t>20 мая 1952 (М,В_3)</t>
  </si>
  <si>
    <t>0364</t>
  </si>
  <si>
    <t>Пивнов Владимир Петрович</t>
  </si>
  <si>
    <t>0352</t>
  </si>
  <si>
    <t>Можаев Евгений Валентинович</t>
  </si>
  <si>
    <t>28 марта 1960 (М,В_2)</t>
  </si>
  <si>
    <t>0367</t>
  </si>
  <si>
    <t>Новиков Игорь Павлович</t>
  </si>
  <si>
    <t>24 августа 1984 (М)</t>
  </si>
  <si>
    <t>0372</t>
  </si>
  <si>
    <t>Сарафанов Николай Сергеевич</t>
  </si>
  <si>
    <t>16 ноября 1983 (М)</t>
  </si>
  <si>
    <t>Маева Татьяна Владимировна</t>
  </si>
  <si>
    <t>05 июля 1958 (Ж,В_2,ПОДА)</t>
  </si>
  <si>
    <t>0441</t>
  </si>
  <si>
    <t>Ульянкин Виктор Владимирович</t>
  </si>
  <si>
    <t>Павлов Валерий Владимирович</t>
  </si>
  <si>
    <t>Трифонов Сергей Андреевич</t>
  </si>
  <si>
    <t>Аристов Олег Владимирович</t>
  </si>
  <si>
    <t>2_спортивный</t>
  </si>
  <si>
    <t>09 декабря 1980 (М)</t>
  </si>
  <si>
    <t>Рассказов Геннадий Иванович</t>
  </si>
  <si>
    <t>04 сентября 1966 (М,В_1)</t>
  </si>
  <si>
    <t>0347</t>
  </si>
  <si>
    <t>Ильченко Алексей Андреевич</t>
  </si>
  <si>
    <t>06 февраля 1969 (М,ПОДА,В_1)</t>
  </si>
  <si>
    <t>08 марта 1955 (М,ПОДА,В_2)</t>
  </si>
  <si>
    <t>Лахтионов Виталий Александрович</t>
  </si>
  <si>
    <t>02 декабря 1961  (М,В_2)</t>
  </si>
  <si>
    <t>0202</t>
  </si>
  <si>
    <t>Шалыгин Павел Сергеевич</t>
  </si>
  <si>
    <t>0342</t>
  </si>
  <si>
    <t>Рабовилэ Сергей Николаевич</t>
  </si>
  <si>
    <t>23 декабря 1968 (М,В_1,ПОДА)</t>
  </si>
  <si>
    <t>0343</t>
  </si>
  <si>
    <t>Петрушин Вячеслав Михайлович</t>
  </si>
  <si>
    <t>23 февраля 1969 (М,В_1,ПОДА)</t>
  </si>
  <si>
    <t>Петрушин Кирилл Вячеславович</t>
  </si>
  <si>
    <t>Коровина Анна Александровна</t>
  </si>
  <si>
    <t>?</t>
  </si>
  <si>
    <t>Петрушин В.М.</t>
  </si>
  <si>
    <t>Антипова Мария Романовна</t>
  </si>
  <si>
    <t>07 мая 1999 (Мл.девушка)</t>
  </si>
  <si>
    <t xml:space="preserve">Межрегиональная общественная организация «ФЕДЕРАЦИЯ РУССКОГО ЖИМА» </t>
  </si>
  <si>
    <t>Открытый Международный турнир «I Чемпионат Европы по русскому жиму 2013»</t>
  </si>
  <si>
    <t>Россия, Москва, Крымский Вал д.10_«Центральный Дом Художника».                                                                                            Дата:  23-24 ноября 2013 г.</t>
  </si>
  <si>
    <t>23 ноября 2013 (суббота): "Классический русский жим"</t>
  </si>
  <si>
    <t>Дзарахохов Т.Б.</t>
  </si>
  <si>
    <t>Россия, Ивановская обл., г.Иваново, с/к_"Надежда"</t>
  </si>
  <si>
    <t>Россия, Москва</t>
  </si>
  <si>
    <t>Россия, Московская обл, г.Жуковский</t>
  </si>
  <si>
    <t>Россия, Архангельская обл, п.Вычегодский</t>
  </si>
  <si>
    <t>Морозова Н.Ю. Мурашов А.К.</t>
  </si>
  <si>
    <t>0399</t>
  </si>
  <si>
    <t>Россия, Рязанская обл, г.Рязань, с/к РГАТУ</t>
  </si>
  <si>
    <t>Есаков Вадим Алексеевич</t>
  </si>
  <si>
    <t>0390</t>
  </si>
  <si>
    <t>0359</t>
  </si>
  <si>
    <t>0358</t>
  </si>
  <si>
    <t>24 ноября 2013 (воскресенье): «Русский жим в облегченной экипировке» (взвешивание отдельное для всех!):</t>
  </si>
  <si>
    <t>Петров Евгений Александрович</t>
  </si>
  <si>
    <t>14 сентября 1996 (Юноша)</t>
  </si>
  <si>
    <t>05 октября 1967  (Ж,В_1)</t>
  </si>
  <si>
    <t>Панов В.А.</t>
  </si>
  <si>
    <t>Россия, Архангельская обл, г.Северодвинск</t>
  </si>
  <si>
    <t>Россия, Московская обл, Ногинский р-он, г.Черноголовка</t>
  </si>
  <si>
    <t>Фестиваль силовых видов спорта.</t>
  </si>
  <si>
    <t>Россия, Московская обл, г.Коломна, с/к"Комета-Спорт</t>
  </si>
  <si>
    <t>0380</t>
  </si>
  <si>
    <t>Шилин Даниил Николаевич</t>
  </si>
  <si>
    <t>Россия, Московская обл, г.Королев</t>
  </si>
  <si>
    <t>Заболотников И.А.</t>
  </si>
  <si>
    <t>0542</t>
  </si>
  <si>
    <t>0512</t>
  </si>
  <si>
    <t>Селиверстов Илья Дмитриевич</t>
  </si>
  <si>
    <t>0389</t>
  </si>
  <si>
    <t>0388</t>
  </si>
  <si>
    <t>Россия, Кировская обл, г.Киров</t>
  </si>
  <si>
    <t>Серкина Екатерина Михайловна</t>
  </si>
  <si>
    <t>27 декабря 1996 (16_лет, Девушка)</t>
  </si>
  <si>
    <t>Россия, Кировская обл, г.Киров, с/к"Грин"</t>
  </si>
  <si>
    <t>Решетников В.А.</t>
  </si>
  <si>
    <t>Пантюхин Артем Сергеевич</t>
  </si>
  <si>
    <t>Команд. очки</t>
  </si>
  <si>
    <t>Россия, Рязанская обл, г.Рязань</t>
  </si>
  <si>
    <t>Команда</t>
  </si>
  <si>
    <t>лично</t>
  </si>
  <si>
    <t>Коэфф. Атл. (очки)</t>
  </si>
  <si>
    <t>Андреев Евгений Игоревич</t>
  </si>
  <si>
    <t>03 декабря 1995 (Юноша)</t>
  </si>
  <si>
    <t>Россия, Московская обл, г.Луховицы</t>
  </si>
  <si>
    <t>0503</t>
  </si>
  <si>
    <t>Подобин С.М.</t>
  </si>
  <si>
    <t>09 июля 1951 (М,В_3)</t>
  </si>
  <si>
    <t>Россия, Москва, с/к"Империя_Фитнеса"</t>
  </si>
  <si>
    <t>Грицак Александр Владимирович</t>
  </si>
  <si>
    <t>Россия, Свердловская обл, г.Качканар</t>
  </si>
  <si>
    <t>МСМК ФРЖ</t>
  </si>
  <si>
    <t>Россия, Нижегородская обл, р/п.Шатки</t>
  </si>
  <si>
    <t>17 ноября 1975 (М,ПОДА)</t>
  </si>
  <si>
    <t>06 апреля 1973 (М,В_1)</t>
  </si>
  <si>
    <t>Новиков Игорь Владимирович</t>
  </si>
  <si>
    <t xml:space="preserve">Россия, Московская обл, г.Жуковский </t>
  </si>
  <si>
    <t>Новиков Вячеслав Артурович</t>
  </si>
  <si>
    <t>0134</t>
  </si>
  <si>
    <t>Матвеева Анастасия Сергеевна</t>
  </si>
  <si>
    <t>18 января 1990 (Юниорка, ПОДА)</t>
  </si>
  <si>
    <t>Россия, Ивановская обл, г.Кинешма</t>
  </si>
  <si>
    <t>Россия, Ивановская обл, г.Родники</t>
  </si>
  <si>
    <t>Корнилов Евгений Геннадьевич</t>
  </si>
  <si>
    <t>14 марта 1993 (Юниор, ПОДА)</t>
  </si>
  <si>
    <t>Россия, Ивановская обл, г.Кохма</t>
  </si>
  <si>
    <t>12 января 1972 (М,В_1,ПОДА)</t>
  </si>
  <si>
    <t>28 июня 1974 (М,ПОДА)</t>
  </si>
  <si>
    <t>Федоров Александр Юрьевич</t>
  </si>
  <si>
    <t>Чирва Юрий Владимирович</t>
  </si>
  <si>
    <t>Россия, Ивановская обл, г.Иваново</t>
  </si>
  <si>
    <t>Ненашева Олеся Юрьевна</t>
  </si>
  <si>
    <t>30 сентября 1984 (Ж)</t>
  </si>
  <si>
    <t>0035</t>
  </si>
  <si>
    <t>Залуцкий Роман Егорович</t>
  </si>
  <si>
    <t>31 января 1979 (М)</t>
  </si>
  <si>
    <t>Россия, Московская обл, г.Раменское</t>
  </si>
  <si>
    <t>Россия, Московская обл, г.Лосино-Петровский</t>
  </si>
  <si>
    <t>Рассказов Г.И.</t>
  </si>
  <si>
    <t>Голубев Валерий Петрович</t>
  </si>
  <si>
    <t>21  мая 1963 (М,В_2)</t>
  </si>
  <si>
    <t>Россия, г.Санкт-Петербург </t>
  </si>
  <si>
    <t>Эфрос Юрий Александрович</t>
  </si>
  <si>
    <t>Евсиков Владимир Васильевич</t>
  </si>
  <si>
    <t>27 июля 1952 (М,В_3)</t>
  </si>
  <si>
    <t>0091</t>
  </si>
  <si>
    <t>Сорокин Дмитрий Валерьевич</t>
  </si>
  <si>
    <t>0157</t>
  </si>
  <si>
    <t>Глазков Виктор Анатольевич</t>
  </si>
  <si>
    <t>01 ноября 1967 (М,В_1,ПОДА)</t>
  </si>
  <si>
    <t>Савина Маргарита Сергеевна</t>
  </si>
  <si>
    <t>Баранов Евгений Вячеславович</t>
  </si>
  <si>
    <t>23 января 1992 (Ж,Юниорка, ПОДА)</t>
  </si>
  <si>
    <t>Россия, Владимирской обл., г.Гороховец, с/к_"Сила"</t>
  </si>
  <si>
    <t>08 октября 1982 (М,ПОДА)</t>
  </si>
  <si>
    <t>Россия, Владимирской обл, г.Ковров</t>
  </si>
  <si>
    <t>0385</t>
  </si>
  <si>
    <t>0387</t>
  </si>
  <si>
    <t>Юршин Кирилл Сергеевич</t>
  </si>
  <si>
    <t>28 июля 1988 (М)</t>
  </si>
  <si>
    <t>Россия, Московская обл, г.Гжель</t>
  </si>
  <si>
    <t>0028</t>
  </si>
  <si>
    <t>Наторкин Максим Михайлович</t>
  </si>
  <si>
    <t>23 июля 1986 (М)</t>
  </si>
  <si>
    <t>0067</t>
  </si>
  <si>
    <t>Пивнов В.П.</t>
  </si>
  <si>
    <t>Безяев А.С.</t>
  </si>
  <si>
    <t>05 ноября 1953 (М,В_3)</t>
  </si>
  <si>
    <t>Силушин П.А.</t>
  </si>
  <si>
    <t>Сухарев Кирилл Андреевич</t>
  </si>
  <si>
    <t>Цуканов Максим Николаевич</t>
  </si>
  <si>
    <t>Россия, Москва, "Moscow ATCC Gym"</t>
  </si>
  <si>
    <t>Цацулин Михаил Александрович</t>
  </si>
  <si>
    <t>13 января 1988 (М)</t>
  </si>
  <si>
    <t>Россия, Московская обл, г.Люберцы</t>
  </si>
  <si>
    <t>Кузьмин Андрей Андреевич</t>
  </si>
  <si>
    <t>Россия, Вологодская обл, г.Великий Устюг</t>
  </si>
  <si>
    <t>0513</t>
  </si>
  <si>
    <t>Кузмин А.В.</t>
  </si>
  <si>
    <t>Ищенко Владимир Сергеевич</t>
  </si>
  <si>
    <t>12 октября 1999 (Мл.Юнш_2)</t>
  </si>
  <si>
    <t>Беспалов Ярослав Станиславович</t>
  </si>
  <si>
    <t>20 августа 1987 (М)</t>
  </si>
  <si>
    <t>Россия, Москва, т/з"Геракл"</t>
  </si>
  <si>
    <t>Смирнов Игорь Геннадиевич</t>
  </si>
  <si>
    <t>Россия, Саратовская обл, г.Ртищево</t>
  </si>
  <si>
    <t>02 апреля 1979 (М)</t>
  </si>
  <si>
    <t>Россия, Московская обл, г.Одинцово</t>
  </si>
  <si>
    <t>Трубачев Олег Николаевич</t>
  </si>
  <si>
    <t>04 ноября 1972 (М,В_1)</t>
  </si>
  <si>
    <t>Россия, Архангельская обл, г.Котлас, п.Вычегодский</t>
  </si>
  <si>
    <t>0394</t>
  </si>
  <si>
    <t>12 сентября 1973 (Ж,В_1)</t>
  </si>
  <si>
    <t>Игнатьев Дмитрий Викторович</t>
  </si>
  <si>
    <t>Басатин Вячеслав Викторович</t>
  </si>
  <si>
    <t>Россия, г.Санкт Петербург</t>
  </si>
  <si>
    <t>0214</t>
  </si>
  <si>
    <t>01 сентября 1962  (М,ПОДА,В_2, ВБД)</t>
  </si>
  <si>
    <t>16 октября 1974 (М,ПОДА,ВБД)</t>
  </si>
  <si>
    <t>14 октября 1984 (М,ПОДА,ВБД)</t>
  </si>
  <si>
    <t>Николаев Денис Александрович</t>
  </si>
  <si>
    <t>06 июля 1981 (М)</t>
  </si>
  <si>
    <t>Россия, Московская обл, г.Клин</t>
  </si>
  <si>
    <t>Ожиганова Татьяна Владимировна</t>
  </si>
  <si>
    <t>16 января 1977 (Ж) инв.2 гр.</t>
  </si>
  <si>
    <t>28 декабря 1987 (М)</t>
  </si>
  <si>
    <t>0156</t>
  </si>
  <si>
    <t>Рыховский В.А.</t>
  </si>
  <si>
    <t>Пылов Александр Андреевич</t>
  </si>
  <si>
    <t>10 апреля 1993 (М,Юниор)</t>
  </si>
  <si>
    <t>0292</t>
  </si>
  <si>
    <t>Латышев С.А.</t>
  </si>
  <si>
    <t>Россия, Вологодская обл, г.Вологда</t>
  </si>
  <si>
    <t>Россия, Тверская обл, г.Тверь</t>
  </si>
  <si>
    <t>01 августа 1999 (Мл.Юнш_2)</t>
  </si>
  <si>
    <t>Жмакин Николай Игоревич</t>
  </si>
  <si>
    <t>Савин Владимир Русланович</t>
  </si>
  <si>
    <t>Александров Даниил Сергеевич</t>
  </si>
  <si>
    <t>Федулов Антон Николаевич</t>
  </si>
  <si>
    <t>Россия, Тверская обл, г.Кашин, с/к_"Атлант"</t>
  </si>
  <si>
    <t>03 октября 1986 (М,ПОДА)</t>
  </si>
  <si>
    <t>Игнатенко Вячеслав Викторович</t>
  </si>
  <si>
    <t>30 апреля 1978 (М,ПОДА)</t>
  </si>
  <si>
    <t>0081</t>
  </si>
  <si>
    <t>Глинкин Анатолий Афанасьевич</t>
  </si>
  <si>
    <t>23 октября 1939 (М,В_4)</t>
  </si>
  <si>
    <r>
      <t xml:space="preserve">50.   М, </t>
    </r>
    <r>
      <rPr>
        <b/>
        <sz val="14"/>
        <color indexed="8"/>
        <rFont val="Times New Roman"/>
        <family val="1"/>
      </rPr>
      <t>Ветераны_1</t>
    </r>
    <r>
      <rPr>
        <sz val="12"/>
        <color indexed="8"/>
        <rFont val="Times New Roman"/>
        <family val="1"/>
      </rPr>
      <t xml:space="preserve"> (старше 40 лет), </t>
    </r>
    <r>
      <rPr>
        <b/>
        <sz val="14"/>
        <color indexed="8"/>
        <rFont val="Times New Roman"/>
        <family val="1"/>
      </rPr>
      <t>вес шт. 125 кг;</t>
    </r>
  </si>
  <si>
    <r>
      <t xml:space="preserve">51. 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 </t>
    </r>
    <r>
      <rPr>
        <b/>
        <sz val="14"/>
        <color indexed="8"/>
        <rFont val="Times New Roman"/>
        <family val="1"/>
      </rPr>
      <t>вес шт. 125 кг (награждаются 5 мест);</t>
    </r>
  </si>
  <si>
    <r>
      <t xml:space="preserve">52.   </t>
    </r>
    <r>
      <rPr>
        <b/>
        <sz val="12"/>
        <color indexed="8"/>
        <rFont val="Times New Roman"/>
        <family val="1"/>
      </rPr>
      <t>"ЖИМОВОЙ МАРАФОН"</t>
    </r>
    <r>
      <rPr>
        <sz val="12"/>
        <color indexed="8"/>
        <rFont val="Times New Roman"/>
        <family val="1"/>
      </rPr>
      <t xml:space="preserve"> Мужчины (открытый зачет), </t>
    </r>
    <r>
      <rPr>
        <b/>
        <sz val="14"/>
        <color indexed="8"/>
        <rFont val="Times New Roman"/>
        <family val="1"/>
      </rPr>
      <t>вес шт. 125 кг (общая номинация) (награждаются 6 мест).</t>
    </r>
  </si>
  <si>
    <r>
      <t xml:space="preserve">53.  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 </t>
    </r>
    <r>
      <rPr>
        <b/>
        <sz val="14"/>
        <color indexed="8"/>
        <rFont val="Times New Roman"/>
        <family val="1"/>
      </rPr>
      <t>вес штанги 150 кг (награждаются 5 мест);</t>
    </r>
  </si>
  <si>
    <r>
      <t xml:space="preserve">. 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 «Русский жим в облегченной экипировке», </t>
    </r>
    <r>
      <rPr>
        <b/>
        <sz val="14"/>
        <color indexed="8"/>
        <rFont val="Times New Roman"/>
        <family val="1"/>
      </rPr>
      <t>вес штанги 200 кг</t>
    </r>
    <r>
      <rPr>
        <sz val="12"/>
        <color indexed="8"/>
        <rFont val="Times New Roman"/>
        <family val="1"/>
      </rPr>
      <t xml:space="preserve"> (награждаются 5 мест);</t>
    </r>
  </si>
  <si>
    <r>
      <t xml:space="preserve">3.   </t>
    </r>
    <r>
      <rPr>
        <b/>
        <sz val="14"/>
        <color indexed="8"/>
        <rFont val="Times New Roman"/>
        <family val="1"/>
      </rPr>
      <t>Младшие юноши_2</t>
    </r>
    <r>
      <rPr>
        <sz val="12"/>
        <color indexed="8"/>
        <rFont val="Times New Roman"/>
        <family val="1"/>
      </rPr>
      <t xml:space="preserve"> (до 15 лет включительно), </t>
    </r>
    <r>
      <rPr>
        <b/>
        <sz val="14"/>
        <color indexed="8"/>
        <rFont val="Times New Roman"/>
        <family val="1"/>
      </rPr>
      <t>вес штанги 35 кг. (награждаются 5 мест)</t>
    </r>
  </si>
  <si>
    <r>
      <t xml:space="preserve">. 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 «Русский жим в облегченной экипировке», </t>
    </r>
    <r>
      <rPr>
        <b/>
        <sz val="14"/>
        <color indexed="8"/>
        <rFont val="Times New Roman"/>
        <family val="1"/>
      </rPr>
      <t>вес штанги 150 кг</t>
    </r>
    <r>
      <rPr>
        <sz val="12"/>
        <color indexed="8"/>
        <rFont val="Times New Roman"/>
        <family val="1"/>
      </rPr>
      <t>;</t>
    </r>
  </si>
  <si>
    <t>5.   Женщины, Спортсмены с ПОДА (открытый зачет), вес штанги 35 кг;</t>
  </si>
  <si>
    <t>Рыковский В.А.</t>
  </si>
  <si>
    <t>Сухарев А. Н.</t>
  </si>
  <si>
    <t>Потемкин Дмитрий Иванович</t>
  </si>
  <si>
    <t>Туголуков Иван Романович</t>
  </si>
  <si>
    <t>24 января 1998 (Мл.Юнш_2)</t>
  </si>
  <si>
    <t>Лунин Артём Алексеевич</t>
  </si>
  <si>
    <t>05 сентября 1998 (Мл.Юнш_2)</t>
  </si>
  <si>
    <t>Власенко Е.М.</t>
  </si>
  <si>
    <t>Мосалев Кирилл Алексеевич</t>
  </si>
  <si>
    <t>20 марта 1997 (Юноша)</t>
  </si>
  <si>
    <t>Пантюхин Григорий Сергеевич</t>
  </si>
  <si>
    <t>22 июля 1995 (Юноша)</t>
  </si>
  <si>
    <t>Махов Сергей Владимирович</t>
  </si>
  <si>
    <t>Берёзкин Михаил Станиславович</t>
  </si>
  <si>
    <t>29 января 1963 (М,ПОДА,В_1)</t>
  </si>
  <si>
    <t>Россия, Владимирской обл, г.Вязники</t>
  </si>
  <si>
    <t>отказ</t>
  </si>
  <si>
    <t>Емельянов Сергей Владимирович</t>
  </si>
  <si>
    <t>25 июля 1978 (М)</t>
  </si>
  <si>
    <t>Дмитриев Сергей Игоревич</t>
  </si>
  <si>
    <t>30 июля 1984 (М)</t>
  </si>
  <si>
    <t>Галанин Сергей Валерьевич</t>
  </si>
  <si>
    <t>02 марта 1984 (М)</t>
  </si>
  <si>
    <t>Россия, Томск</t>
  </si>
  <si>
    <t>0263</t>
  </si>
  <si>
    <t>Телегин Виктор Юрьевич</t>
  </si>
  <si>
    <t>15 ноября 1972 (М,В_1)</t>
  </si>
  <si>
    <t>Россия, г.Киров</t>
  </si>
  <si>
    <t>Березин Виталий Валерьевич</t>
  </si>
  <si>
    <t>17 апреля 1990 (Юниор)</t>
  </si>
  <si>
    <t>0496</t>
  </si>
  <si>
    <t>Астахов Алексей Львович</t>
  </si>
  <si>
    <t>06 сентября 1993 (Юниор)</t>
  </si>
  <si>
    <t>Россия, г.Томск</t>
  </si>
  <si>
    <t>Россия, Владимирская обл, г.Покров</t>
  </si>
  <si>
    <t>Лахтионов В.А.</t>
  </si>
  <si>
    <t>Россия, Владимирской обл, г.Володарск</t>
  </si>
  <si>
    <t>Стрелков Вадим Игоревич</t>
  </si>
  <si>
    <t>03 июня 1998 (Мл.Юнш_2)</t>
  </si>
  <si>
    <t>Морданов Александр Сергеевич</t>
  </si>
  <si>
    <t>10 августа 1999 (Мл.Юнш_2)</t>
  </si>
  <si>
    <t>Хлебов Дмитрий Алексеевич</t>
  </si>
  <si>
    <t>29 января 1999 (Мл.Юнш_2)</t>
  </si>
  <si>
    <t>КА</t>
  </si>
  <si>
    <t>Сумма повторений</t>
  </si>
  <si>
    <t>Россия, Московская обл, г.Можайск</t>
  </si>
  <si>
    <t>30 мая 2001 (Мл.юнш_1)</t>
  </si>
  <si>
    <t>1_юношеский</t>
  </si>
  <si>
    <t>2_юношеский</t>
  </si>
  <si>
    <t>Сумма 1 + 2 подход</t>
  </si>
  <si>
    <r>
      <rPr>
        <b/>
        <sz val="14"/>
        <color indexed="8"/>
        <rFont val="Times New Roman"/>
        <family val="1"/>
      </rPr>
      <t>"ЖИМОВОЙ МАРАФОН"</t>
    </r>
    <r>
      <rPr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Младшие юноши_1 (до 13 лет включительно), вес штанги 25 кг. (награждаются 3 места). 2 подход.</t>
    </r>
  </si>
  <si>
    <t>Рекорд Европы, Рекорд России</t>
  </si>
  <si>
    <t>1 юношеский</t>
  </si>
  <si>
    <t>2 юношеский</t>
  </si>
  <si>
    <t>3 юношеский</t>
  </si>
  <si>
    <t>14 декабря 1997 (Мл.Юнш_2)</t>
  </si>
  <si>
    <t>05 августа 2002 (Мл.юнш_1)</t>
  </si>
  <si>
    <t>31 января 2000 (Мл.юнш_1)</t>
  </si>
  <si>
    <t>27 июня 2000 (Мл.юнш_1)</t>
  </si>
  <si>
    <t>23 ноября 2000 (Мл.юнш_1)</t>
  </si>
  <si>
    <t>11 августа 2000 (Мл.юнш_1)</t>
  </si>
  <si>
    <t>11 декабря 2000 (Мл.юнш_1)</t>
  </si>
  <si>
    <t>06 июля 2000 (Мл.юнш_1)</t>
  </si>
  <si>
    <t>Телегин В.Ю.</t>
  </si>
  <si>
    <r>
      <t xml:space="preserve">1.   </t>
    </r>
    <r>
      <rPr>
        <b/>
        <sz val="14"/>
        <color indexed="8"/>
        <rFont val="Times New Roman"/>
        <family val="1"/>
      </rPr>
      <t>Младшие юноши_1</t>
    </r>
    <r>
      <rPr>
        <sz val="12"/>
        <color indexed="8"/>
        <rFont val="Times New Roman"/>
        <family val="1"/>
      </rPr>
      <t xml:space="preserve"> (до 13 лет включительно), </t>
    </r>
    <r>
      <rPr>
        <b/>
        <sz val="14"/>
        <color indexed="8"/>
        <rFont val="Times New Roman"/>
        <family val="1"/>
      </rPr>
      <t>вес штанги 25 кг. (награждаются 5 мест!)</t>
    </r>
  </si>
  <si>
    <t>3_спортивный</t>
  </si>
  <si>
    <r>
      <t>Рекорд Европы, Рекорд России,</t>
    </r>
    <r>
      <rPr>
        <sz val="12"/>
        <rFont val="Times New Roman"/>
        <family val="1"/>
      </rPr>
      <t xml:space="preserve"> 3_спорт.</t>
    </r>
  </si>
  <si>
    <t>???</t>
  </si>
  <si>
    <t>16 января 1977 (Ж,ПОДА)</t>
  </si>
  <si>
    <t>Дудин В.В.</t>
  </si>
  <si>
    <t>б/р</t>
  </si>
  <si>
    <t>Сумма 1+2+3 подход</t>
  </si>
  <si>
    <r>
      <t xml:space="preserve">2. </t>
    </r>
    <r>
      <rPr>
        <b/>
        <sz val="14"/>
        <color indexed="8"/>
        <rFont val="Times New Roman"/>
        <family val="1"/>
      </rPr>
      <t>"ЖИМОВОЙ МАРАФОН"</t>
    </r>
    <r>
      <rPr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Младшие юноши_1 (до 13 лет включительно), вес штанги 25 кг. (награждаются 3 места).    </t>
    </r>
    <r>
      <rPr>
        <b/>
        <sz val="16"/>
        <color indexed="8"/>
        <rFont val="Times New Roman"/>
        <family val="1"/>
      </rPr>
      <t>3 подход.</t>
    </r>
  </si>
  <si>
    <r>
      <t xml:space="preserve">4. </t>
    </r>
    <r>
      <rPr>
        <b/>
        <sz val="14"/>
        <color indexed="8"/>
        <rFont val="Times New Roman"/>
        <family val="1"/>
      </rPr>
      <t>"ЖИМОВОЙ МАРАФОН"</t>
    </r>
    <r>
      <rPr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Младшие юноши_1 (до 13 лет включительно), вес штанги 25 кг. (награждаются 3 места).    </t>
    </r>
    <r>
      <rPr>
        <b/>
        <sz val="16"/>
        <color indexed="8"/>
        <rFont val="Times New Roman"/>
        <family val="1"/>
      </rPr>
      <t>3 подход.</t>
    </r>
  </si>
  <si>
    <t>"ЖИМОВОЙ МАРАФОН"   Женщины, Спортсмены с ПОДА (открытый зачет), вес штанги 35 кг; (награждаются 3 места).   2 подход</t>
  </si>
  <si>
    <r>
      <t xml:space="preserve">6. </t>
    </r>
    <r>
      <rPr>
        <b/>
        <sz val="14"/>
        <color indexed="8"/>
        <rFont val="Times New Roman"/>
        <family val="1"/>
      </rPr>
      <t>"ЖИМОВОЙ МАРАФОН"   Женщины, Спортсмены с ПОДА (открытый зачет), вес штанги 35 кг; (награждаются 3 места).   3 подход</t>
    </r>
  </si>
  <si>
    <t>Дополнения, Разряд</t>
  </si>
  <si>
    <t>5 (0)</t>
  </si>
  <si>
    <t>6 (0)</t>
  </si>
  <si>
    <t>1_спортивный</t>
  </si>
  <si>
    <t>01 мая 1990 (Ж,Юниорка)</t>
  </si>
  <si>
    <t>Россия, Московская обл, г.Раменское, с.Загорново</t>
  </si>
  <si>
    <r>
      <rPr>
        <b/>
        <sz val="12"/>
        <color indexed="10"/>
        <rFont val="Times New Roman"/>
        <family val="1"/>
      </rPr>
      <t xml:space="preserve">Рекорд Европы, </t>
    </r>
    <r>
      <rPr>
        <sz val="12"/>
        <rFont val="Times New Roman"/>
        <family val="1"/>
      </rPr>
      <t>КМС ФРЖ</t>
    </r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</si>
  <si>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б/р</t>
    </r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</si>
  <si>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3_спортивный</t>
    </r>
  </si>
  <si>
    <r>
      <rPr>
        <b/>
        <sz val="12"/>
        <color indexed="10"/>
        <rFont val="Times New Roman"/>
        <family val="1"/>
      </rPr>
      <t>2 Рекорда Европы,</t>
    </r>
    <r>
      <rPr>
        <sz val="12"/>
        <rFont val="Times New Roman"/>
        <family val="1"/>
      </rPr>
      <t xml:space="preserve"> 1_спортивный</t>
    </r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</si>
  <si>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МСМК_ФРЖ</t>
    </r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</si>
  <si>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2_спортивный</t>
    </r>
  </si>
  <si>
    <t>Ольберг А.П.</t>
  </si>
  <si>
    <t>05 мая 1968 (М,В_1,ПОДА)</t>
  </si>
  <si>
    <t>Рекорд Европы, Рекорд России, МСМК ФРЖ</t>
  </si>
  <si>
    <t>Тылькович И.В.</t>
  </si>
  <si>
    <t>Рекорд Европы, Рекорд России, КМС ФРЖ</t>
  </si>
  <si>
    <t>Латышков Е.Н.</t>
  </si>
  <si>
    <t>Россия, Московская обл, г.Щелково, с/к"Спартанец"</t>
  </si>
  <si>
    <r>
      <t xml:space="preserve">14.   Мужчины, </t>
    </r>
    <r>
      <rPr>
        <b/>
        <sz val="14"/>
        <color indexed="8"/>
        <rFont val="Times New Roman"/>
        <family val="1"/>
      </rPr>
      <t>Спортсмены с ПОДА</t>
    </r>
    <r>
      <rPr>
        <sz val="12"/>
        <color indexed="8"/>
        <rFont val="Times New Roman"/>
        <family val="1"/>
      </rPr>
      <t xml:space="preserve">, </t>
    </r>
    <r>
      <rPr>
        <b/>
        <sz val="14"/>
        <color indexed="8"/>
        <rFont val="Times New Roman"/>
        <family val="1"/>
      </rPr>
      <t>вес штанги 55 кг. (награждаются 5 мест)</t>
    </r>
  </si>
  <si>
    <r>
      <t xml:space="preserve">15.   М, </t>
    </r>
    <r>
      <rPr>
        <b/>
        <sz val="14"/>
        <color indexed="8"/>
        <rFont val="Times New Roman"/>
        <family val="1"/>
      </rPr>
      <t>Спортсмены с ПОДА, Ветераны (старше 40 лет),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вес штанги 55 кг.</t>
    </r>
  </si>
  <si>
    <r>
      <rPr>
        <b/>
        <sz val="14"/>
        <color indexed="8"/>
        <rFont val="Times New Roman"/>
        <family val="1"/>
      </rPr>
      <t>"ЖИМОВОЙ МАРАФОН"</t>
    </r>
    <r>
      <rPr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>Мужчины, Спортсмены с ПОДА, вес штанги 55 кг</t>
    </r>
    <r>
      <rPr>
        <sz val="12"/>
        <color indexed="8"/>
        <rFont val="Times New Roman"/>
        <family val="1"/>
      </rPr>
      <t>;</t>
    </r>
    <r>
      <rPr>
        <b/>
        <sz val="14"/>
        <color indexed="8"/>
        <rFont val="Times New Roman"/>
        <family val="1"/>
      </rPr>
      <t xml:space="preserve"> (награждаются 3 места).  2 подход</t>
    </r>
  </si>
  <si>
    <r>
      <t xml:space="preserve">16. </t>
    </r>
    <r>
      <rPr>
        <b/>
        <sz val="14"/>
        <color indexed="8"/>
        <rFont val="Times New Roman"/>
        <family val="1"/>
      </rPr>
      <t>"ЖИМОВОЙ МАРАФОН"   Мужчины, Спортсмены с ПОДА, вес штанги 55 кг; (награждаются 3 места).     3 подход</t>
    </r>
  </si>
  <si>
    <r>
      <t xml:space="preserve">Рекорд Европы, Рекорд России, </t>
    </r>
    <r>
      <rPr>
        <sz val="12"/>
        <rFont val="Times New Roman"/>
        <family val="1"/>
      </rPr>
      <t>КМС ФРЖ</t>
    </r>
  </si>
  <si>
    <r>
      <rPr>
        <b/>
        <sz val="12"/>
        <color indexed="10"/>
        <rFont val="Times New Roman"/>
        <family val="1"/>
      </rPr>
      <t>Рекорд Европы, Рекорд России,</t>
    </r>
    <r>
      <rPr>
        <sz val="12"/>
        <rFont val="Times New Roman"/>
        <family val="1"/>
      </rPr>
      <t xml:space="preserve"> 1_спортивный</t>
    </r>
  </si>
  <si>
    <t>0610</t>
  </si>
  <si>
    <t>0604</t>
  </si>
  <si>
    <t>0556</t>
  </si>
  <si>
    <t>Рекорд Европы, Рекорд России, МС ФРЖ</t>
  </si>
  <si>
    <t>Россия, Респ.Северная Осетия Алания, г.Беслан</t>
  </si>
  <si>
    <t>0609</t>
  </si>
  <si>
    <t>0617</t>
  </si>
  <si>
    <t>0603</t>
  </si>
  <si>
    <t>0612</t>
  </si>
  <si>
    <t>0560</t>
  </si>
  <si>
    <t>0401</t>
  </si>
  <si>
    <t>01 февраля 1994 (Юниор)</t>
  </si>
  <si>
    <t>21 декабря 1993 (Юниор)</t>
  </si>
  <si>
    <t>08 июня 1992 (Юниор)</t>
  </si>
  <si>
    <t>0561</t>
  </si>
  <si>
    <t>Новиков В.А.</t>
  </si>
  <si>
    <t>"Moscow ATCC Gym"</t>
  </si>
  <si>
    <t>0608</t>
  </si>
  <si>
    <r>
      <rPr>
        <b/>
        <sz val="12"/>
        <color indexed="10"/>
        <rFont val="Times New Roman"/>
        <family val="1"/>
      </rPr>
      <t xml:space="preserve">Рекорд Европы, </t>
    </r>
    <r>
      <rPr>
        <sz val="12"/>
        <rFont val="Times New Roman"/>
        <family val="1"/>
      </rPr>
      <t>МС_ФРЖ</t>
    </r>
  </si>
  <si>
    <t>0602</t>
  </si>
  <si>
    <t>0562</t>
  </si>
  <si>
    <t>Россия, Московская обл, Луховицкий р-он, с.Любичи</t>
  </si>
  <si>
    <t>Россия, Москва, команда "ВС РФ "За ВДВ!"</t>
  </si>
  <si>
    <r>
      <t xml:space="preserve">14.   М, </t>
    </r>
    <r>
      <rPr>
        <b/>
        <sz val="14"/>
        <color indexed="8"/>
        <rFont val="Times New Roman"/>
        <family val="1"/>
      </rPr>
      <t>Юноши</t>
    </r>
    <r>
      <rPr>
        <sz val="12"/>
        <color indexed="8"/>
        <rFont val="Times New Roman"/>
        <family val="1"/>
      </rPr>
      <t xml:space="preserve"> (до 18 лет включ.), </t>
    </r>
    <r>
      <rPr>
        <b/>
        <sz val="14"/>
        <color indexed="8"/>
        <rFont val="Times New Roman"/>
        <family val="1"/>
      </rPr>
      <t>вес штанги 55 кг.</t>
    </r>
  </si>
  <si>
    <r>
      <t xml:space="preserve">15.   М, </t>
    </r>
    <r>
      <rPr>
        <b/>
        <sz val="14"/>
        <color indexed="8"/>
        <rFont val="Times New Roman"/>
        <family val="1"/>
      </rPr>
      <t>Юниоры</t>
    </r>
    <r>
      <rPr>
        <sz val="12"/>
        <color indexed="8"/>
        <rFont val="Times New Roman"/>
        <family val="1"/>
      </rPr>
      <t xml:space="preserve"> (до 23 лет включ.), </t>
    </r>
    <r>
      <rPr>
        <b/>
        <sz val="14"/>
        <color indexed="8"/>
        <rFont val="Times New Roman"/>
        <family val="1"/>
      </rPr>
      <t>вес штанги 55 кг (допуск по собст./весу не более 75 кг);</t>
    </r>
  </si>
  <si>
    <r>
      <t xml:space="preserve">16.   М, </t>
    </r>
    <r>
      <rPr>
        <b/>
        <sz val="14"/>
        <color indexed="8"/>
        <rFont val="Times New Roman"/>
        <family val="1"/>
      </rPr>
      <t>Юниоры</t>
    </r>
    <r>
      <rPr>
        <sz val="12"/>
        <color indexed="8"/>
        <rFont val="Times New Roman"/>
        <family val="1"/>
      </rPr>
      <t xml:space="preserve"> (до 23 лет включ.),</t>
    </r>
    <r>
      <rPr>
        <b/>
        <sz val="14"/>
        <color indexed="8"/>
        <rFont val="Times New Roman"/>
        <family val="1"/>
      </rPr>
      <t xml:space="preserve"> вес штанги 55 кг (общая номинация);</t>
    </r>
  </si>
  <si>
    <r>
      <t xml:space="preserve">17.   М, </t>
    </r>
    <r>
      <rPr>
        <b/>
        <sz val="14"/>
        <color indexed="8"/>
        <rFont val="Times New Roman"/>
        <family val="1"/>
      </rPr>
      <t>Ветераны_1</t>
    </r>
    <r>
      <rPr>
        <sz val="12"/>
        <color indexed="8"/>
        <rFont val="Times New Roman"/>
        <family val="1"/>
      </rPr>
      <t xml:space="preserve"> (старше 40 лет), </t>
    </r>
    <r>
      <rPr>
        <b/>
        <sz val="14"/>
        <color indexed="8"/>
        <rFont val="Times New Roman"/>
        <family val="1"/>
      </rPr>
      <t>вес штанги 55 кг (допуск по собст./весу не более 75 кг);</t>
    </r>
  </si>
  <si>
    <r>
      <t xml:space="preserve">18.   М, </t>
    </r>
    <r>
      <rPr>
        <b/>
        <sz val="14"/>
        <color indexed="8"/>
        <rFont val="Times New Roman"/>
        <family val="1"/>
      </rPr>
      <t>Ветераны_1</t>
    </r>
    <r>
      <rPr>
        <sz val="12"/>
        <color indexed="8"/>
        <rFont val="Times New Roman"/>
        <family val="1"/>
      </rPr>
      <t xml:space="preserve"> (старше 40 лет), </t>
    </r>
    <r>
      <rPr>
        <b/>
        <sz val="14"/>
        <color indexed="8"/>
        <rFont val="Times New Roman"/>
        <family val="1"/>
      </rPr>
      <t>вес штанги 55 кг (общая номинация);</t>
    </r>
  </si>
  <si>
    <r>
      <t xml:space="preserve">19.   М, </t>
    </r>
    <r>
      <rPr>
        <b/>
        <sz val="14"/>
        <color indexed="8"/>
        <rFont val="Times New Roman"/>
        <family val="1"/>
      </rPr>
      <t>Ветераны_2</t>
    </r>
    <r>
      <rPr>
        <sz val="12"/>
        <color indexed="8"/>
        <rFont val="Times New Roman"/>
        <family val="1"/>
      </rPr>
      <t xml:space="preserve"> (старше 50 лет), </t>
    </r>
    <r>
      <rPr>
        <b/>
        <sz val="14"/>
        <color indexed="8"/>
        <rFont val="Times New Roman"/>
        <family val="1"/>
      </rPr>
      <t>вес штанги 55 кг (допуск по собст./весу не более 75 кг);</t>
    </r>
  </si>
  <si>
    <r>
      <t xml:space="preserve">20.   М, </t>
    </r>
    <r>
      <rPr>
        <b/>
        <sz val="14"/>
        <color indexed="8"/>
        <rFont val="Times New Roman"/>
        <family val="1"/>
      </rPr>
      <t>Ветераны_2</t>
    </r>
    <r>
      <rPr>
        <sz val="12"/>
        <color indexed="8"/>
        <rFont val="Times New Roman"/>
        <family val="1"/>
      </rPr>
      <t xml:space="preserve"> (старше 50 лет), </t>
    </r>
    <r>
      <rPr>
        <b/>
        <sz val="14"/>
        <color indexed="8"/>
        <rFont val="Times New Roman"/>
        <family val="1"/>
      </rPr>
      <t>вес штанги 55 кг (общая номинация);</t>
    </r>
  </si>
  <si>
    <r>
      <t xml:space="preserve">21.   М, </t>
    </r>
    <r>
      <rPr>
        <b/>
        <sz val="14"/>
        <color indexed="8"/>
        <rFont val="Times New Roman"/>
        <family val="1"/>
      </rPr>
      <t>Ветераны_3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(старше 60 лет), </t>
    </r>
    <r>
      <rPr>
        <b/>
        <sz val="14"/>
        <color indexed="8"/>
        <rFont val="Times New Roman"/>
        <family val="1"/>
      </rPr>
      <t>вес штанги 55 кг;</t>
    </r>
  </si>
  <si>
    <r>
      <t xml:space="preserve">22.   М, </t>
    </r>
    <r>
      <rPr>
        <b/>
        <sz val="14"/>
        <color indexed="8"/>
        <rFont val="Times New Roman"/>
        <family val="1"/>
      </rPr>
      <t>Ветераны_4</t>
    </r>
    <r>
      <rPr>
        <sz val="12"/>
        <color indexed="8"/>
        <rFont val="Times New Roman"/>
        <family val="1"/>
      </rPr>
      <t xml:space="preserve"> (старше 70 лет), </t>
    </r>
    <r>
      <rPr>
        <b/>
        <sz val="14"/>
        <color indexed="8"/>
        <rFont val="Times New Roman"/>
        <family val="1"/>
      </rPr>
      <t>вес штанги 55 кг;</t>
    </r>
  </si>
  <si>
    <r>
      <t xml:space="preserve">23.  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</t>
    </r>
    <r>
      <rPr>
        <b/>
        <sz val="14"/>
        <color indexed="8"/>
        <rFont val="Times New Roman"/>
        <family val="1"/>
      </rPr>
      <t xml:space="preserve"> вес штанги 55 кг (допуск по собст./весу не более 75 кг)  (награждаются 5 мест);</t>
    </r>
  </si>
  <si>
    <r>
      <t xml:space="preserve">24.  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 </t>
    </r>
    <r>
      <rPr>
        <b/>
        <sz val="14"/>
        <color indexed="8"/>
        <rFont val="Times New Roman"/>
        <family val="1"/>
      </rPr>
      <t>вес штанги 55 кг (общая номинация) (награждаются 5 мест);</t>
    </r>
  </si>
  <si>
    <r>
      <rPr>
        <b/>
        <sz val="12"/>
        <color indexed="8"/>
        <rFont val="Times New Roman"/>
        <family val="1"/>
      </rPr>
      <t>"ЖИМОВОЙ МАРАФОН"</t>
    </r>
    <r>
      <rPr>
        <sz val="12"/>
        <color indexed="8"/>
        <rFont val="Times New Roman"/>
        <family val="1"/>
      </rPr>
      <t xml:space="preserve"> Мужчины (открытый зачет), </t>
    </r>
    <r>
      <rPr>
        <b/>
        <sz val="14"/>
        <color indexed="8"/>
        <rFont val="Times New Roman"/>
        <family val="1"/>
      </rPr>
      <t>вес штанги 55 кг (общая номинация) (награждаются 6 мест).  1 подход</t>
    </r>
  </si>
  <si>
    <t>"ЖИМОВОЙ МАРАФОН" Мужчины (открытый зачет), вес штанги 55 кг (общая номинация) (награждаются 6 мест).     2 подход</t>
  </si>
  <si>
    <t>Рекорд Европы</t>
  </si>
  <si>
    <t>25. "ЖИМОВОЙ МАРАФОН" Мужчины (открытый зачет), вес штанги 55 кг (общая номинация) (награждаются 6 мест).           3 подход</t>
  </si>
  <si>
    <r>
      <t xml:space="preserve">17.   М, </t>
    </r>
    <r>
      <rPr>
        <b/>
        <sz val="14"/>
        <color indexed="8"/>
        <rFont val="Times New Roman"/>
        <family val="1"/>
      </rPr>
      <t>Спортсмены с ПОДА</t>
    </r>
    <r>
      <rPr>
        <sz val="12"/>
        <color indexed="8"/>
        <rFont val="Times New Roman"/>
        <family val="1"/>
      </rPr>
      <t xml:space="preserve">, </t>
    </r>
    <r>
      <rPr>
        <b/>
        <sz val="14"/>
        <color indexed="8"/>
        <rFont val="Times New Roman"/>
        <family val="1"/>
      </rPr>
      <t>вес штанги 75 кг.</t>
    </r>
  </si>
  <si>
    <t>0563</t>
  </si>
  <si>
    <t>0614</t>
  </si>
  <si>
    <t>0615</t>
  </si>
  <si>
    <t>0511</t>
  </si>
  <si>
    <t>0565</t>
  </si>
  <si>
    <t>0564</t>
  </si>
  <si>
    <r>
      <t xml:space="preserve">18.   М, </t>
    </r>
    <r>
      <rPr>
        <b/>
        <sz val="12"/>
        <color indexed="8"/>
        <rFont val="Times New Roman"/>
        <family val="1"/>
      </rPr>
      <t>Спортсмены с ПОДА</t>
    </r>
    <r>
      <rPr>
        <sz val="12"/>
        <color indexed="8"/>
        <rFont val="Times New Roman"/>
        <family val="1"/>
      </rPr>
      <t xml:space="preserve">, </t>
    </r>
    <r>
      <rPr>
        <b/>
        <sz val="14"/>
        <color indexed="8"/>
        <rFont val="Times New Roman"/>
        <family val="1"/>
      </rPr>
      <t>вес штанги 100 кг.</t>
    </r>
  </si>
  <si>
    <t>19.   Ж, Девушки (до 18 лет включительно), вес штанги 35 кг;</t>
  </si>
  <si>
    <t>20.   Ж, Юниорки (до 23 лет включительно), вес штанги 35 кг;</t>
  </si>
  <si>
    <t>21.   Женщины (открытый зачет), с допуском по собственному весу не более 60 кг, вес штанги 35 кг;</t>
  </si>
  <si>
    <t>22.   Женщины (открытый зачет), вес штанги 35 кг. (награждаются 5 мест);</t>
  </si>
  <si>
    <r>
      <t xml:space="preserve">23.   Ж, </t>
    </r>
    <r>
      <rPr>
        <b/>
        <sz val="14"/>
        <color indexed="8"/>
        <rFont val="Times New Roman"/>
        <family val="1"/>
      </rPr>
      <t>Юниорки</t>
    </r>
    <r>
      <rPr>
        <sz val="12"/>
        <color indexed="8"/>
        <rFont val="Times New Roman"/>
        <family val="1"/>
      </rPr>
      <t xml:space="preserve"> (до 23 лет включительно), </t>
    </r>
    <r>
      <rPr>
        <b/>
        <sz val="14"/>
        <color indexed="8"/>
        <rFont val="Times New Roman"/>
        <family val="1"/>
      </rPr>
      <t>вес штанги 45 кг</t>
    </r>
    <r>
      <rPr>
        <sz val="12"/>
        <color indexed="8"/>
        <rFont val="Times New Roman"/>
        <family val="1"/>
      </rPr>
      <t>;</t>
    </r>
  </si>
  <si>
    <r>
      <t xml:space="preserve">24.   </t>
    </r>
    <r>
      <rPr>
        <b/>
        <sz val="14"/>
        <color indexed="8"/>
        <rFont val="Times New Roman"/>
        <family val="1"/>
      </rPr>
      <t>Женщины</t>
    </r>
    <r>
      <rPr>
        <sz val="12"/>
        <color indexed="8"/>
        <rFont val="Times New Roman"/>
        <family val="1"/>
      </rPr>
      <t xml:space="preserve"> (открытый зачет), </t>
    </r>
    <r>
      <rPr>
        <b/>
        <sz val="14"/>
        <color indexed="8"/>
        <rFont val="Times New Roman"/>
        <family val="1"/>
      </rPr>
      <t>вес штанги 45 кг</t>
    </r>
    <r>
      <rPr>
        <sz val="12"/>
        <color indexed="8"/>
        <rFont val="Times New Roman"/>
        <family val="1"/>
      </rPr>
      <t xml:space="preserve"> (награждаются 5 мест);</t>
    </r>
  </si>
  <si>
    <r>
      <t xml:space="preserve">25.   Женщины (открытый зачет), </t>
    </r>
    <r>
      <rPr>
        <b/>
        <sz val="14"/>
        <color indexed="8"/>
        <rFont val="Times New Roman"/>
        <family val="1"/>
      </rPr>
      <t>вес штанги 55 кг</t>
    </r>
    <r>
      <rPr>
        <sz val="12"/>
        <color indexed="8"/>
        <rFont val="Times New Roman"/>
        <family val="1"/>
      </rPr>
      <t xml:space="preserve"> (награждаются 5 мест);</t>
    </r>
  </si>
  <si>
    <t>Суммарный Тоннаж, кг</t>
  </si>
  <si>
    <t>Элита ФРЖ</t>
  </si>
  <si>
    <t>0613</t>
  </si>
  <si>
    <t>0557</t>
  </si>
  <si>
    <t>0558</t>
  </si>
  <si>
    <t>0223</t>
  </si>
  <si>
    <r>
      <t xml:space="preserve">   </t>
    </r>
    <r>
      <rPr>
        <b/>
        <sz val="12"/>
        <color indexed="8"/>
        <rFont val="Times New Roman"/>
        <family val="1"/>
      </rPr>
      <t>"ЖИМОВОЙ МАРАФОН"</t>
    </r>
    <r>
      <rPr>
        <sz val="12"/>
        <color indexed="8"/>
        <rFont val="Times New Roman"/>
        <family val="1"/>
      </rPr>
      <t xml:space="preserve"> Мужчины (открытый зачет), </t>
    </r>
    <r>
      <rPr>
        <b/>
        <sz val="14"/>
        <color indexed="8"/>
        <rFont val="Times New Roman"/>
        <family val="1"/>
      </rPr>
      <t>вес штанги 150 кг (общая номинация) (награждаются 6 мест).</t>
    </r>
  </si>
  <si>
    <t>"ЖИМОВОЙ МАРАФОН" Мужчины (открытый зачет), вес штанги 150 кг (общая номинация)  1 подход</t>
  </si>
  <si>
    <t>"ЖИМОВОЙ МАРАФОН" Мужчины (открытый зачет), вес штанги 150 кг (общая номинация)  2 подход</t>
  </si>
  <si>
    <t>"ЖИМОВОЙ МАРАФОН" Мужчины (открытый зачет), вес штанги 150 кг (общая номинация)  3 подход</t>
  </si>
  <si>
    <t>1_спортив.</t>
  </si>
  <si>
    <t>2_спортив.</t>
  </si>
  <si>
    <t>"ЖИМОВОЙ МАРАФОН" Мужчины (открытый зачет), вес штанги 125 кг (общая номинация)  1 подход</t>
  </si>
  <si>
    <t>"ЖИМОВОЙ МАРАФОН" Мужчины (открытый зачет), вес штанги 125 кг (общая номинация)  2 подход</t>
  </si>
  <si>
    <t>0338</t>
  </si>
  <si>
    <r>
      <rPr>
        <b/>
        <sz val="12"/>
        <color indexed="10"/>
        <rFont val="Times New Roman"/>
        <family val="1"/>
      </rPr>
      <t>2 Рекорда Европы, 2 Рекорда России,</t>
    </r>
    <r>
      <rPr>
        <sz val="12"/>
        <rFont val="Times New Roman"/>
        <family val="1"/>
      </rPr>
      <t xml:space="preserve"> МСМК ФРЖ</t>
    </r>
  </si>
  <si>
    <r>
      <t xml:space="preserve">2 Рекорда Европы, 2 Рекорда России, </t>
    </r>
    <r>
      <rPr>
        <b/>
        <sz val="12"/>
        <rFont val="Times New Roman"/>
        <family val="1"/>
      </rPr>
      <t>Элита ФРЖ</t>
    </r>
  </si>
  <si>
    <r>
      <rPr>
        <b/>
        <sz val="12"/>
        <color indexed="10"/>
        <rFont val="Times New Roman"/>
        <family val="1"/>
      </rPr>
      <t>Рекорд Европы, Рекорд России,</t>
    </r>
    <r>
      <rPr>
        <sz val="12"/>
        <rFont val="Times New Roman"/>
        <family val="1"/>
      </rPr>
      <t xml:space="preserve"> КМС ФРЖ</t>
    </r>
  </si>
  <si>
    <t>Рекорд России</t>
  </si>
  <si>
    <r>
      <rPr>
        <b/>
        <sz val="14"/>
        <color indexed="8"/>
        <rFont val="Times New Roman"/>
        <family val="1"/>
      </rPr>
      <t>"ЖИМОВОЙ МАРАФОН"</t>
    </r>
    <r>
      <rPr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>Мужчины, Спортсмены с ПОДА, вес штанги 55 кг</t>
    </r>
    <r>
      <rPr>
        <sz val="12"/>
        <color indexed="8"/>
        <rFont val="Times New Roman"/>
        <family val="1"/>
      </rPr>
      <t>;</t>
    </r>
    <r>
      <rPr>
        <b/>
        <sz val="14"/>
        <color indexed="8"/>
        <rFont val="Times New Roman"/>
        <family val="1"/>
      </rPr>
      <t xml:space="preserve"> (награждаются 3 места).  1 подход</t>
    </r>
  </si>
  <si>
    <r>
      <rPr>
        <b/>
        <sz val="12"/>
        <color indexed="10"/>
        <rFont val="Times New Roman"/>
        <family val="1"/>
      </rPr>
      <t>Рекорд Европы, Рекорд России,</t>
    </r>
    <r>
      <rPr>
        <sz val="12"/>
        <rFont val="Times New Roman"/>
        <family val="1"/>
      </rPr>
      <t xml:space="preserve"> КМС ФРЖ</t>
    </r>
  </si>
  <si>
    <r>
      <t xml:space="preserve">2 Рекорда Европы, 2 Рекорда России, </t>
    </r>
    <r>
      <rPr>
        <sz val="12"/>
        <rFont val="Times New Roman"/>
        <family val="1"/>
      </rPr>
      <t>1_спортивный</t>
    </r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</si>
  <si>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КМС ФРЖ</t>
    </r>
  </si>
  <si>
    <t>Россия, Московская обл, Люберецкий р-он, п.Октябрьский</t>
  </si>
  <si>
    <t>26 октября 1996 (Юноша)</t>
  </si>
  <si>
    <t>26 июля 1997 (Юноша)</t>
  </si>
  <si>
    <t>Рекорд Европы, КМС ФРЖ</t>
  </si>
  <si>
    <t>Рекорд Европы, МСМК ФРЖ</t>
  </si>
  <si>
    <t>Залуцкий Р.Е.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</si>
</sst>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.##0&quot;р.&quot;;[Red]#.##0&quot;р.&quot;"/>
    <numFmt numFmtId="169" formatCode="#.##0_р_.;[Red]#.##0_р_.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000"/>
    <numFmt numFmtId="176" formatCode="#,##0.000&quot;р.&quot;;[Red]#,##0.000&quot;р.&quot;"/>
    <numFmt numFmtId="177" formatCode="[$-FC19]d\ mmmm\ yyyy\ &quot;г.&quot;"/>
    <numFmt numFmtId="178" formatCode="[$-F400]h:mm:ss\ AM/PM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u val="single"/>
      <sz val="6"/>
      <color indexed="12"/>
      <name val="Arial Cyr"/>
      <family val="0"/>
    </font>
    <font>
      <u val="single"/>
      <sz val="7.7"/>
      <color indexed="2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9"/>
      <name val="Times New Roman"/>
      <family val="1"/>
    </font>
    <font>
      <b/>
      <sz val="20"/>
      <color indexed="9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Times New Roman"/>
      <family val="1"/>
    </font>
    <font>
      <b/>
      <sz val="16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33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15" fillId="25" borderId="0" applyNumberFormat="0" applyBorder="0" applyAlignment="0" applyProtection="0"/>
    <xf numFmtId="0" fontId="49" fillId="26" borderId="0" applyNumberFormat="0" applyBorder="0" applyAlignment="0" applyProtection="0"/>
    <xf numFmtId="0" fontId="15" fillId="17" borderId="0" applyNumberFormat="0" applyBorder="0" applyAlignment="0" applyProtection="0"/>
    <xf numFmtId="0" fontId="49" fillId="27" borderId="0" applyNumberFormat="0" applyBorder="0" applyAlignment="0" applyProtection="0"/>
    <xf numFmtId="0" fontId="15" fillId="19" borderId="0" applyNumberFormat="0" applyBorder="0" applyAlignment="0" applyProtection="0"/>
    <xf numFmtId="0" fontId="49" fillId="28" borderId="0" applyNumberFormat="0" applyBorder="0" applyAlignment="0" applyProtection="0"/>
    <xf numFmtId="0" fontId="15" fillId="29" borderId="0" applyNumberFormat="0" applyBorder="0" applyAlignment="0" applyProtection="0"/>
    <xf numFmtId="0" fontId="49" fillId="30" borderId="0" applyNumberFormat="0" applyBorder="0" applyAlignment="0" applyProtection="0"/>
    <xf numFmtId="0" fontId="15" fillId="31" borderId="0" applyNumberFormat="0" applyBorder="0" applyAlignment="0" applyProtection="0"/>
    <xf numFmtId="0" fontId="49" fillId="32" borderId="0" applyNumberFormat="0" applyBorder="0" applyAlignment="0" applyProtection="0"/>
    <xf numFmtId="0" fontId="15" fillId="33" borderId="0" applyNumberFormat="0" applyBorder="0" applyAlignment="0" applyProtection="0"/>
    <xf numFmtId="0" fontId="49" fillId="34" borderId="0" applyNumberFormat="0" applyBorder="0" applyAlignment="0" applyProtection="0"/>
    <xf numFmtId="0" fontId="15" fillId="35" borderId="0" applyNumberFormat="0" applyBorder="0" applyAlignment="0" applyProtection="0"/>
    <xf numFmtId="0" fontId="49" fillId="36" borderId="0" applyNumberFormat="0" applyBorder="0" applyAlignment="0" applyProtection="0"/>
    <xf numFmtId="0" fontId="15" fillId="37" borderId="0" applyNumberFormat="0" applyBorder="0" applyAlignment="0" applyProtection="0"/>
    <xf numFmtId="0" fontId="49" fillId="38" borderId="0" applyNumberFormat="0" applyBorder="0" applyAlignment="0" applyProtection="0"/>
    <xf numFmtId="0" fontId="15" fillId="39" borderId="0" applyNumberFormat="0" applyBorder="0" applyAlignment="0" applyProtection="0"/>
    <xf numFmtId="0" fontId="49" fillId="40" borderId="0" applyNumberFormat="0" applyBorder="0" applyAlignment="0" applyProtection="0"/>
    <xf numFmtId="0" fontId="15" fillId="29" borderId="0" applyNumberFormat="0" applyBorder="0" applyAlignment="0" applyProtection="0"/>
    <xf numFmtId="0" fontId="49" fillId="41" borderId="0" applyNumberFormat="0" applyBorder="0" applyAlignment="0" applyProtection="0"/>
    <xf numFmtId="0" fontId="15" fillId="31" borderId="0" applyNumberFormat="0" applyBorder="0" applyAlignment="0" applyProtection="0"/>
    <xf numFmtId="0" fontId="49" fillId="42" borderId="0" applyNumberFormat="0" applyBorder="0" applyAlignment="0" applyProtection="0"/>
    <xf numFmtId="0" fontId="15" fillId="43" borderId="0" applyNumberFormat="0" applyBorder="0" applyAlignment="0" applyProtection="0"/>
    <xf numFmtId="0" fontId="50" fillId="44" borderId="1" applyNumberFormat="0" applyAlignment="0" applyProtection="0"/>
    <xf numFmtId="0" fontId="16" fillId="13" borderId="2" applyNumberFormat="0" applyAlignment="0" applyProtection="0"/>
    <xf numFmtId="0" fontId="51" fillId="45" borderId="3" applyNumberFormat="0" applyAlignment="0" applyProtection="0"/>
    <xf numFmtId="0" fontId="17" fillId="46" borderId="4" applyNumberFormat="0" applyAlignment="0" applyProtection="0"/>
    <xf numFmtId="0" fontId="52" fillId="45" borderId="1" applyNumberFormat="0" applyAlignment="0" applyProtection="0"/>
    <xf numFmtId="0" fontId="18" fillId="46" borderId="2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19" fillId="0" borderId="6" applyNumberFormat="0" applyFill="0" applyAlignment="0" applyProtection="0"/>
    <xf numFmtId="0" fontId="55" fillId="0" borderId="7" applyNumberFormat="0" applyFill="0" applyAlignment="0" applyProtection="0"/>
    <xf numFmtId="0" fontId="20" fillId="0" borderId="8" applyNumberFormat="0" applyFill="0" applyAlignment="0" applyProtection="0"/>
    <xf numFmtId="0" fontId="56" fillId="0" borderId="9" applyNumberFormat="0" applyFill="0" applyAlignment="0" applyProtection="0"/>
    <xf numFmtId="0" fontId="21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2" fillId="0" borderId="12" applyNumberFormat="0" applyFill="0" applyAlignment="0" applyProtection="0"/>
    <xf numFmtId="0" fontId="58" fillId="47" borderId="13" applyNumberFormat="0" applyAlignment="0" applyProtection="0"/>
    <xf numFmtId="0" fontId="23" fillId="48" borderId="14" applyNumberFormat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0">
      <alignment/>
      <protection/>
    </xf>
    <xf numFmtId="0" fontId="9" fillId="0" borderId="0">
      <alignment horizontal="left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1" fillId="0" borderId="0" applyNumberFormat="0" applyFill="0" applyBorder="0" applyAlignment="0" applyProtection="0"/>
    <xf numFmtId="0" fontId="62" fillId="51" borderId="0" applyNumberFormat="0" applyBorder="0" applyAlignment="0" applyProtection="0"/>
    <xf numFmtId="0" fontId="26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66" fillId="54" borderId="0" applyNumberFormat="0" applyBorder="0" applyAlignment="0" applyProtection="0"/>
    <xf numFmtId="0" fontId="30" fillId="7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9" xfId="90" applyFont="1" applyFill="1" applyBorder="1" applyAlignment="1">
      <alignment horizontal="center" vertical="center" wrapText="1"/>
      <protection/>
    </xf>
    <xf numFmtId="0" fontId="3" fillId="0" borderId="19" xfId="93" applyFont="1" applyFill="1" applyBorder="1" applyAlignment="1">
      <alignment horizontal="center" vertical="center" wrapText="1"/>
      <protection/>
    </xf>
    <xf numFmtId="2" fontId="3" fillId="0" borderId="19" xfId="90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/>
    </xf>
    <xf numFmtId="0" fontId="0" fillId="0" borderId="0" xfId="0" applyAlignment="1">
      <alignment wrapText="1"/>
    </xf>
    <xf numFmtId="0" fontId="67" fillId="0" borderId="0" xfId="0" applyFont="1" applyAlignment="1">
      <alignment wrapText="1"/>
    </xf>
    <xf numFmtId="0" fontId="7" fillId="0" borderId="19" xfId="93" applyFont="1" applyFill="1" applyBorder="1" applyAlignment="1">
      <alignment horizontal="center" vertical="center" wrapText="1"/>
      <protection/>
    </xf>
    <xf numFmtId="0" fontId="68" fillId="0" borderId="19" xfId="0" applyFont="1" applyFill="1" applyBorder="1" applyAlignment="1">
      <alignment horizontal="center" vertical="center"/>
    </xf>
    <xf numFmtId="0" fontId="3" fillId="0" borderId="19" xfId="93" applyNumberFormat="1" applyFont="1" applyFill="1" applyBorder="1" applyAlignment="1">
      <alignment horizontal="center" vertical="center" wrapText="1"/>
      <protection/>
    </xf>
    <xf numFmtId="1" fontId="6" fillId="0" borderId="19" xfId="93" applyNumberFormat="1" applyFont="1" applyFill="1" applyBorder="1" applyAlignment="1">
      <alignment horizontal="center" vertical="center" wrapText="1"/>
      <protection/>
    </xf>
    <xf numFmtId="0" fontId="6" fillId="0" borderId="19" xfId="9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3" fillId="0" borderId="19" xfId="90" applyFont="1" applyFill="1" applyBorder="1" applyAlignment="1">
      <alignment horizontal="left" vertical="center" wrapText="1"/>
      <protection/>
    </xf>
    <xf numFmtId="14" fontId="3" fillId="0" borderId="19" xfId="90" applyNumberFormat="1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wrapText="1"/>
    </xf>
    <xf numFmtId="0" fontId="3" fillId="0" borderId="20" xfId="90" applyFont="1" applyFill="1" applyBorder="1" applyAlignment="1">
      <alignment horizontal="center" vertical="center" wrapText="1"/>
      <protection/>
    </xf>
    <xf numFmtId="49" fontId="14" fillId="0" borderId="20" xfId="90" applyNumberFormat="1" applyFont="1" applyFill="1" applyBorder="1" applyAlignment="1">
      <alignment horizontal="center" vertical="center" wrapText="1"/>
      <protection/>
    </xf>
    <xf numFmtId="14" fontId="3" fillId="0" borderId="21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14" fillId="0" borderId="19" xfId="90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0" xfId="90" applyFont="1" applyFill="1" applyBorder="1" applyAlignment="1">
      <alignment horizontal="left" vertical="center" wrapText="1"/>
      <protection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/>
    </xf>
    <xf numFmtId="0" fontId="0" fillId="0" borderId="0" xfId="0" applyAlignment="1">
      <alignment/>
    </xf>
    <xf numFmtId="0" fontId="70" fillId="0" borderId="0" xfId="0" applyFont="1" applyAlignment="1">
      <alignment wrapText="1"/>
    </xf>
    <xf numFmtId="0" fontId="71" fillId="0" borderId="0" xfId="0" applyFont="1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0" fontId="3" fillId="55" borderId="19" xfId="9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32" fillId="0" borderId="20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68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32" fillId="56" borderId="20" xfId="90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/>
    </xf>
    <xf numFmtId="0" fontId="68" fillId="0" borderId="20" xfId="0" applyFont="1" applyFill="1" applyBorder="1" applyAlignment="1">
      <alignment horizontal="center" vertical="center"/>
    </xf>
    <xf numFmtId="49" fontId="32" fillId="57" borderId="19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49" fontId="32" fillId="56" borderId="20" xfId="90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32" fillId="56" borderId="20" xfId="90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32" fillId="56" borderId="19" xfId="90" applyNumberFormat="1" applyFont="1" applyFill="1" applyBorder="1" applyAlignment="1">
      <alignment horizontal="center" vertical="center" wrapText="1"/>
      <protection/>
    </xf>
    <xf numFmtId="49" fontId="32" fillId="56" borderId="20" xfId="90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49" fontId="32" fillId="56" borderId="19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8" fillId="0" borderId="19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69" fillId="0" borderId="0" xfId="0" applyFont="1" applyAlignment="1">
      <alignment wrapText="1"/>
    </xf>
    <xf numFmtId="49" fontId="32" fillId="56" borderId="20" xfId="90" applyNumberFormat="1" applyFont="1" applyFill="1" applyBorder="1" applyAlignment="1">
      <alignment horizontal="center" vertical="center" wrapText="1"/>
      <protection/>
    </xf>
    <xf numFmtId="2" fontId="3" fillId="0" borderId="19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" fontId="6" fillId="58" borderId="19" xfId="93" applyNumberFormat="1" applyFont="1" applyFill="1" applyBorder="1" applyAlignment="1">
      <alignment horizontal="center" vertical="center" wrapText="1"/>
      <protection/>
    </xf>
    <xf numFmtId="2" fontId="6" fillId="58" borderId="19" xfId="0" applyNumberFormat="1" applyFont="1" applyFill="1" applyBorder="1" applyAlignment="1">
      <alignment horizontal="center" vertical="center" wrapText="1"/>
    </xf>
    <xf numFmtId="0" fontId="3" fillId="58" borderId="20" xfId="90" applyFont="1" applyFill="1" applyBorder="1" applyAlignment="1">
      <alignment horizontal="center" vertical="center" wrapText="1"/>
      <protection/>
    </xf>
    <xf numFmtId="0" fontId="32" fillId="55" borderId="19" xfId="93" applyFont="1" applyFill="1" applyBorder="1" applyAlignment="1">
      <alignment horizontal="center" vertical="center" wrapText="1"/>
      <protection/>
    </xf>
    <xf numFmtId="0" fontId="35" fillId="57" borderId="19" xfId="93" applyFont="1" applyFill="1" applyBorder="1" applyAlignment="1">
      <alignment horizontal="center" vertical="center" wrapText="1"/>
      <protection/>
    </xf>
    <xf numFmtId="0" fontId="35" fillId="57" borderId="19" xfId="0" applyFont="1" applyFill="1" applyBorder="1" applyAlignment="1">
      <alignment horizontal="center" vertical="center" wrapText="1"/>
    </xf>
    <xf numFmtId="1" fontId="35" fillId="0" borderId="19" xfId="93" applyNumberFormat="1" applyFont="1" applyFill="1" applyBorder="1" applyAlignment="1">
      <alignment horizontal="center" vertical="center" wrapText="1"/>
      <protection/>
    </xf>
    <xf numFmtId="0" fontId="35" fillId="59" borderId="19" xfId="0" applyFont="1" applyFill="1" applyBorder="1" applyAlignment="1">
      <alignment horizontal="center" vertical="center" wrapText="1"/>
    </xf>
    <xf numFmtId="0" fontId="72" fillId="0" borderId="19" xfId="93" applyFont="1" applyFill="1" applyBorder="1" applyAlignment="1">
      <alignment horizontal="center" vertical="center" wrapText="1"/>
      <protection/>
    </xf>
    <xf numFmtId="0" fontId="73" fillId="57" borderId="19" xfId="93" applyFont="1" applyFill="1" applyBorder="1" applyAlignment="1">
      <alignment horizontal="center" vertical="center" wrapText="1"/>
      <protection/>
    </xf>
    <xf numFmtId="0" fontId="68" fillId="0" borderId="22" xfId="0" applyFont="1" applyFill="1" applyBorder="1" applyAlignment="1">
      <alignment horizontal="center" vertical="center"/>
    </xf>
    <xf numFmtId="49" fontId="32" fillId="0" borderId="19" xfId="90" applyNumberFormat="1" applyFont="1" applyFill="1" applyBorder="1" applyAlignment="1">
      <alignment horizontal="center" vertical="center" wrapText="1"/>
      <protection/>
    </xf>
    <xf numFmtId="0" fontId="74" fillId="57" borderId="19" xfId="93" applyFont="1" applyFill="1" applyBorder="1" applyAlignment="1">
      <alignment horizontal="center" vertical="center" wrapText="1"/>
      <protection/>
    </xf>
    <xf numFmtId="0" fontId="35" fillId="0" borderId="19" xfId="93" applyFont="1" applyFill="1" applyBorder="1" applyAlignment="1">
      <alignment horizontal="center" vertical="center" wrapText="1"/>
      <protection/>
    </xf>
    <xf numFmtId="2" fontId="37" fillId="57" borderId="19" xfId="0" applyNumberFormat="1" applyFont="1" applyFill="1" applyBorder="1" applyAlignment="1">
      <alignment horizontal="center" vertical="center" wrapText="1"/>
    </xf>
    <xf numFmtId="14" fontId="13" fillId="0" borderId="21" xfId="90" applyNumberFormat="1" applyFont="1" applyFill="1" applyBorder="1" applyAlignment="1">
      <alignment horizontal="center" vertical="center" wrapText="1"/>
      <protection/>
    </xf>
    <xf numFmtId="2" fontId="6" fillId="55" borderId="19" xfId="0" applyNumberFormat="1" applyFont="1" applyFill="1" applyBorder="1" applyAlignment="1">
      <alignment horizontal="center" vertical="center" wrapText="1"/>
    </xf>
    <xf numFmtId="0" fontId="6" fillId="0" borderId="20" xfId="90" applyFont="1" applyFill="1" applyBorder="1" applyAlignment="1">
      <alignment horizontal="center" vertical="center" wrapText="1"/>
      <protection/>
    </xf>
    <xf numFmtId="1" fontId="6" fillId="59" borderId="19" xfId="93" applyNumberFormat="1" applyFont="1" applyFill="1" applyBorder="1" applyAlignment="1">
      <alignment horizontal="center" vertical="center" wrapText="1"/>
      <protection/>
    </xf>
    <xf numFmtId="0" fontId="68" fillId="0" borderId="23" xfId="0" applyFont="1" applyFill="1" applyBorder="1" applyAlignment="1">
      <alignment horizontal="center" vertical="center"/>
    </xf>
    <xf numFmtId="1" fontId="6" fillId="60" borderId="19" xfId="93" applyNumberFormat="1" applyFont="1" applyFill="1" applyBorder="1" applyAlignment="1">
      <alignment horizontal="center" vertical="center" wrapText="1"/>
      <protection/>
    </xf>
    <xf numFmtId="2" fontId="35" fillId="0" borderId="19" xfId="0" applyNumberFormat="1" applyFont="1" applyFill="1" applyBorder="1" applyAlignment="1">
      <alignment horizontal="center" vertical="center" wrapText="1"/>
    </xf>
    <xf numFmtId="2" fontId="35" fillId="57" borderId="19" xfId="0" applyNumberFormat="1" applyFont="1" applyFill="1" applyBorder="1" applyAlignment="1">
      <alignment horizontal="center" vertical="center" wrapText="1"/>
    </xf>
    <xf numFmtId="0" fontId="72" fillId="0" borderId="19" xfId="90" applyFont="1" applyFill="1" applyBorder="1" applyAlignment="1">
      <alignment horizontal="center" vertical="center" wrapText="1"/>
      <protection/>
    </xf>
    <xf numFmtId="0" fontId="2" fillId="57" borderId="24" xfId="0" applyFont="1" applyFill="1" applyBorder="1" applyAlignment="1">
      <alignment horizontal="left" vertical="center" wrapText="1"/>
    </xf>
    <xf numFmtId="0" fontId="2" fillId="57" borderId="25" xfId="0" applyFont="1" applyFill="1" applyBorder="1" applyAlignment="1">
      <alignment horizontal="left" vertical="center" wrapText="1"/>
    </xf>
    <xf numFmtId="0" fontId="2" fillId="57" borderId="26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wrapText="1"/>
    </xf>
    <xf numFmtId="0" fontId="0" fillId="0" borderId="19" xfId="0" applyFill="1" applyBorder="1" applyAlignment="1">
      <alignment wrapText="1"/>
    </xf>
    <xf numFmtId="0" fontId="33" fillId="59" borderId="19" xfId="0" applyFont="1" applyFill="1" applyBorder="1" applyAlignment="1">
      <alignment horizontal="left" vertical="center" wrapText="1"/>
    </xf>
    <xf numFmtId="0" fontId="0" fillId="59" borderId="19" xfId="0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2" fillId="57" borderId="27" xfId="0" applyFont="1" applyFill="1" applyBorder="1" applyAlignment="1">
      <alignment horizontal="left" vertical="center" wrapText="1"/>
    </xf>
    <xf numFmtId="0" fontId="2" fillId="57" borderId="28" xfId="0" applyFont="1" applyFill="1" applyBorder="1" applyAlignment="1">
      <alignment horizontal="left" vertical="center" wrapText="1"/>
    </xf>
    <xf numFmtId="0" fontId="2" fillId="57" borderId="21" xfId="0" applyFont="1" applyFill="1" applyBorder="1" applyAlignment="1">
      <alignment horizontal="left" vertical="center" wrapText="1"/>
    </xf>
    <xf numFmtId="0" fontId="6" fillId="0" borderId="19" xfId="90" applyFont="1" applyFill="1" applyBorder="1" applyAlignment="1">
      <alignment horizontal="center" vertical="center" wrapText="1"/>
      <protection/>
    </xf>
    <xf numFmtId="0" fontId="12" fillId="0" borderId="19" xfId="90" applyFont="1" applyFill="1" applyBorder="1" applyAlignment="1">
      <alignment horizontal="center" vertical="center" wrapText="1"/>
      <protection/>
    </xf>
    <xf numFmtId="0" fontId="6" fillId="0" borderId="19" xfId="90" applyFont="1" applyFill="1" applyBorder="1" applyAlignment="1">
      <alignment horizontal="right" vertical="center" wrapText="1"/>
      <protection/>
    </xf>
    <xf numFmtId="0" fontId="75" fillId="0" borderId="19" xfId="0" applyFont="1" applyFill="1" applyBorder="1" applyAlignment="1">
      <alignment horizontal="center" vertical="center" wrapText="1"/>
    </xf>
    <xf numFmtId="0" fontId="10" fillId="61" borderId="19" xfId="0" applyFont="1" applyFill="1" applyBorder="1" applyAlignment="1">
      <alignment horizontal="center" vertical="center" wrapText="1"/>
    </xf>
    <xf numFmtId="0" fontId="76" fillId="61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0" fillId="62" borderId="1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76" fillId="0" borderId="28" xfId="0" applyFont="1" applyFill="1" applyBorder="1" applyAlignment="1">
      <alignment horizontal="left"/>
    </xf>
    <xf numFmtId="0" fontId="76" fillId="0" borderId="21" xfId="0" applyFont="1" applyFill="1" applyBorder="1" applyAlignment="1">
      <alignment horizontal="left"/>
    </xf>
    <xf numFmtId="0" fontId="10" fillId="57" borderId="24" xfId="0" applyFont="1" applyFill="1" applyBorder="1" applyAlignment="1">
      <alignment horizontal="left" vertical="center" wrapText="1"/>
    </xf>
    <xf numFmtId="0" fontId="76" fillId="57" borderId="25" xfId="0" applyFont="1" applyFill="1" applyBorder="1" applyAlignment="1">
      <alignment vertical="center" wrapText="1"/>
    </xf>
    <xf numFmtId="0" fontId="76" fillId="57" borderId="26" xfId="0" applyFont="1" applyFill="1" applyBorder="1" applyAlignment="1">
      <alignment vertical="center" wrapText="1"/>
    </xf>
    <xf numFmtId="0" fontId="0" fillId="57" borderId="28" xfId="0" applyFill="1" applyBorder="1" applyAlignment="1">
      <alignment/>
    </xf>
    <xf numFmtId="0" fontId="0" fillId="57" borderId="21" xfId="0" applyFill="1" applyBorder="1" applyAlignment="1">
      <alignment/>
    </xf>
    <xf numFmtId="0" fontId="2" fillId="61" borderId="27" xfId="0" applyFont="1" applyFill="1" applyBorder="1" applyAlignment="1">
      <alignment horizontal="left" vertical="center" wrapText="1"/>
    </xf>
    <xf numFmtId="0" fontId="0" fillId="61" borderId="28" xfId="0" applyFill="1" applyBorder="1" applyAlignment="1">
      <alignment/>
    </xf>
    <xf numFmtId="0" fontId="0" fillId="61" borderId="21" xfId="0" applyFill="1" applyBorder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0" fillId="57" borderId="27" xfId="0" applyFont="1" applyFill="1" applyBorder="1" applyAlignment="1">
      <alignment horizontal="left" vertical="center" wrapText="1"/>
    </xf>
    <xf numFmtId="0" fontId="76" fillId="57" borderId="28" xfId="0" applyFont="1" applyFill="1" applyBorder="1" applyAlignment="1">
      <alignment vertical="center" wrapText="1"/>
    </xf>
    <xf numFmtId="0" fontId="76" fillId="57" borderId="21" xfId="0" applyFont="1" applyFill="1" applyBorder="1" applyAlignment="1">
      <alignment vertical="center" wrapText="1"/>
    </xf>
    <xf numFmtId="0" fontId="0" fillId="57" borderId="28" xfId="0" applyFont="1" applyFill="1" applyBorder="1" applyAlignment="1">
      <alignment vertical="center" wrapText="1"/>
    </xf>
    <xf numFmtId="0" fontId="0" fillId="57" borderId="21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57" borderId="22" xfId="0" applyFont="1" applyFill="1" applyBorder="1" applyAlignment="1">
      <alignment horizontal="left" vertical="center" wrapText="1"/>
    </xf>
    <xf numFmtId="0" fontId="0" fillId="57" borderId="22" xfId="0" applyFill="1" applyBorder="1" applyAlignment="1">
      <alignment horizontal="left" wrapText="1"/>
    </xf>
    <xf numFmtId="0" fontId="0" fillId="57" borderId="22" xfId="0" applyFill="1" applyBorder="1" applyAlignment="1">
      <alignment wrapText="1"/>
    </xf>
    <xf numFmtId="0" fontId="2" fillId="0" borderId="1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57" borderId="28" xfId="0" applyFill="1" applyBorder="1" applyAlignment="1">
      <alignment horizontal="left"/>
    </xf>
    <xf numFmtId="0" fontId="0" fillId="57" borderId="21" xfId="0" applyFill="1" applyBorder="1" applyAlignment="1">
      <alignment horizontal="left"/>
    </xf>
    <xf numFmtId="0" fontId="10" fillId="0" borderId="24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2" fillId="57" borderId="19" xfId="0" applyFont="1" applyFill="1" applyBorder="1" applyAlignment="1">
      <alignment horizontal="left" vertical="center" wrapText="1"/>
    </xf>
    <xf numFmtId="0" fontId="0" fillId="57" borderId="19" xfId="0" applyFill="1" applyBorder="1" applyAlignment="1">
      <alignment horizontal="left" wrapText="1"/>
    </xf>
    <xf numFmtId="0" fontId="6" fillId="0" borderId="31" xfId="90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2" fillId="0" borderId="34" xfId="90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6" fillId="0" borderId="36" xfId="90" applyFont="1" applyFill="1" applyBorder="1" applyAlignment="1">
      <alignment horizontal="right" vertical="center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5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7" fillId="63" borderId="19" xfId="0" applyFont="1" applyFill="1" applyBorder="1" applyAlignment="1">
      <alignment horizontal="center" vertical="center" wrapText="1"/>
    </xf>
    <xf numFmtId="2" fontId="35" fillId="63" borderId="19" xfId="0" applyNumberFormat="1" applyFont="1" applyFill="1" applyBorder="1" applyAlignment="1">
      <alignment horizontal="center" vertical="center" wrapText="1"/>
    </xf>
  </cellXfs>
  <cellStyles count="22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 3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3" xfId="92"/>
    <cellStyle name="Обычный 3" xfId="93"/>
    <cellStyle name="Обычный 3 2" xfId="94"/>
    <cellStyle name="Обычный 3 3" xfId="95"/>
    <cellStyle name="Обычный 3 4" xfId="96"/>
    <cellStyle name="Обычный 4" xfId="97"/>
    <cellStyle name="Обычный 5" xfId="98"/>
    <cellStyle name="Обычный 5 2" xfId="99"/>
    <cellStyle name="Обычный 5 3" xfId="100"/>
    <cellStyle name="Обычный 5 3 2" xfId="101"/>
    <cellStyle name="Обычный 5 3 2 2" xfId="102"/>
    <cellStyle name="Обычный 5 3 2 3" xfId="103"/>
    <cellStyle name="Обычный 5 3 2 3 2" xfId="104"/>
    <cellStyle name="Обычный 5 3 2 3 3" xfId="105"/>
    <cellStyle name="Обычный 5 3 2 3 3 2" xfId="106"/>
    <cellStyle name="Обычный 5 3 2 3 3 3" xfId="107"/>
    <cellStyle name="Обычный 5 3 3" xfId="108"/>
    <cellStyle name="Обычный 5 4" xfId="109"/>
    <cellStyle name="Обычный 5 5" xfId="110"/>
    <cellStyle name="Обычный 5 5 2" xfId="111"/>
    <cellStyle name="Обычный 5 5 3" xfId="112"/>
    <cellStyle name="Обычный 5 5 4" xfId="113"/>
    <cellStyle name="Обычный 5 5 4 2" xfId="114"/>
    <cellStyle name="Обычный 5 5 4 3" xfId="115"/>
    <cellStyle name="Обычный 5 5 4 3 2" xfId="116"/>
    <cellStyle name="Обычный 5 5 4 3 3" xfId="117"/>
    <cellStyle name="Обычный 5 6" xfId="118"/>
    <cellStyle name="Обычный 5 6 2" xfId="119"/>
    <cellStyle name="Обычный 5 6 3" xfId="120"/>
    <cellStyle name="Обычный 5 6 4" xfId="121"/>
    <cellStyle name="Обычный 5 6 4 2" xfId="122"/>
    <cellStyle name="Обычный 5 6 4 3" xfId="123"/>
    <cellStyle name="Обычный 5 6 4 3 2" xfId="124"/>
    <cellStyle name="Обычный 5 6 4 3 2 2" xfId="125"/>
    <cellStyle name="Обычный 5 6 4 3 2 3" xfId="126"/>
    <cellStyle name="Обычный 5 6 4 3 2 3 2" xfId="127"/>
    <cellStyle name="Обычный 5 6 4 3 2 3 2 2" xfId="128"/>
    <cellStyle name="Обычный 5 6 4 3 2 3 2 3" xfId="129"/>
    <cellStyle name="Обычный 5 6 4 3 2 3 2 4" xfId="130"/>
    <cellStyle name="Обычный 5 6 4 3 2 3 3" xfId="131"/>
    <cellStyle name="Обычный 5 6 4 3 3" xfId="132"/>
    <cellStyle name="Обычный 5 6 4 3 3 2" xfId="133"/>
    <cellStyle name="Обычный 5 6 4 3 3 3" xfId="134"/>
    <cellStyle name="Обычный 5 6 4 3 3 3 2" xfId="135"/>
    <cellStyle name="Обычный 5 6 4 3 4" xfId="136"/>
    <cellStyle name="Обычный 5 7" xfId="137"/>
    <cellStyle name="Обычный 6" xfId="138"/>
    <cellStyle name="Обычный 6 2" xfId="139"/>
    <cellStyle name="Обычный 6 2 2" xfId="140"/>
    <cellStyle name="Обычный 6 2 2 2" xfId="141"/>
    <cellStyle name="Обычный 6 2 2 3" xfId="142"/>
    <cellStyle name="Обычный 6 2 3" xfId="143"/>
    <cellStyle name="Обычный 6 2 3 2" xfId="144"/>
    <cellStyle name="Обычный 6 2 3 3" xfId="145"/>
    <cellStyle name="Обычный 6 2 3 4" xfId="146"/>
    <cellStyle name="Обычный 6 2 3 4 2" xfId="147"/>
    <cellStyle name="Обычный 6 2 3 4 3" xfId="148"/>
    <cellStyle name="Обычный 6 2 3 4 3 2" xfId="149"/>
    <cellStyle name="Обычный 6 2 3 4 3 3" xfId="150"/>
    <cellStyle name="Обычный 6 2 3 5" xfId="151"/>
    <cellStyle name="Обычный 6 2 4" xfId="152"/>
    <cellStyle name="Обычный 6 2 5" xfId="153"/>
    <cellStyle name="Обычный 6 3" xfId="154"/>
    <cellStyle name="Обычный 6 3 2" xfId="155"/>
    <cellStyle name="Обычный 6 3 3" xfId="156"/>
    <cellStyle name="Обычный 6 3 3 2" xfId="157"/>
    <cellStyle name="Обычный 6 3 3 3" xfId="158"/>
    <cellStyle name="Обычный 6 3 3 3 2" xfId="159"/>
    <cellStyle name="Обычный 6 3 3 3 3" xfId="160"/>
    <cellStyle name="Обычный 6 3 3 3 3 2" xfId="161"/>
    <cellStyle name="Обычный 6 3 3 3 3 2 2" xfId="162"/>
    <cellStyle name="Обычный 6 3 3 3 3 2 3" xfId="163"/>
    <cellStyle name="Обычный 6 3 3 3 3 2 3 2" xfId="164"/>
    <cellStyle name="Обычный 6 3 3 3 3 2 3 2 2" xfId="165"/>
    <cellStyle name="Обычный 6 3 3 3 3 2 3 2 3" xfId="166"/>
    <cellStyle name="Обычный 6 3 3 3 3 2 3 2 4" xfId="167"/>
    <cellStyle name="Обычный 6 3 3 3 3 2 3 3" xfId="168"/>
    <cellStyle name="Обычный 6 3 3 3 3 3" xfId="169"/>
    <cellStyle name="Обычный 6 3 3 3 3 3 2" xfId="170"/>
    <cellStyle name="Обычный 6 3 3 3 3 3 3" xfId="171"/>
    <cellStyle name="Обычный 6 3 3 3 3 3 3 2" xfId="172"/>
    <cellStyle name="Обычный 6 3 3 3 3 4" xfId="173"/>
    <cellStyle name="Обычный 7" xfId="174"/>
    <cellStyle name="Обычный 8" xfId="175"/>
    <cellStyle name="Followed Hyperlink" xfId="176"/>
    <cellStyle name="Плохой" xfId="177"/>
    <cellStyle name="Плохой 2" xfId="178"/>
    <cellStyle name="Пояснение" xfId="179"/>
    <cellStyle name="Пояснение 2" xfId="180"/>
    <cellStyle name="Примечание" xfId="181"/>
    <cellStyle name="Примечание 2" xfId="182"/>
    <cellStyle name="Примечание 2 2" xfId="183"/>
    <cellStyle name="Примечание 2 3" xfId="184"/>
    <cellStyle name="Примечание 2 4" xfId="185"/>
    <cellStyle name="Примечание 2 4 2" xfId="186"/>
    <cellStyle name="Примечание 2 5" xfId="187"/>
    <cellStyle name="Примечание 2 5 2" xfId="188"/>
    <cellStyle name="Примечание 3" xfId="189"/>
    <cellStyle name="Примечание 4" xfId="190"/>
    <cellStyle name="Percent" xfId="191"/>
    <cellStyle name="Связанная ячейка" xfId="192"/>
    <cellStyle name="Связанная ячейка 2" xfId="193"/>
    <cellStyle name="Текст предупреждения" xfId="194"/>
    <cellStyle name="Текст предупреждения 2" xfId="195"/>
    <cellStyle name="Comma" xfId="196"/>
    <cellStyle name="Comma [0]" xfId="197"/>
    <cellStyle name="Финансовый 2" xfId="198"/>
    <cellStyle name="Финансовый 2 2" xfId="199"/>
    <cellStyle name="Финансовый 2 3" xfId="200"/>
    <cellStyle name="Финансовый 2 4" xfId="201"/>
    <cellStyle name="Финансовый 2 4 2" xfId="202"/>
    <cellStyle name="Финансовый 2 4 2 2" xfId="203"/>
    <cellStyle name="Финансовый 2 4 2 3" xfId="204"/>
    <cellStyle name="Финансовый 2 4 2 3 2" xfId="205"/>
    <cellStyle name="Финансовый 2 4 2 3 3" xfId="206"/>
    <cellStyle name="Финансовый 2 4 2 3 3 2" xfId="207"/>
    <cellStyle name="Финансовый 2 4 2 3 3 3" xfId="208"/>
    <cellStyle name="Финансовый 2 4 3" xfId="209"/>
    <cellStyle name="Финансовый 2 5" xfId="210"/>
    <cellStyle name="Финансовый 2 5 2" xfId="211"/>
    <cellStyle name="Финансовый 2 5 3" xfId="212"/>
    <cellStyle name="Финансовый 2 5 4" xfId="213"/>
    <cellStyle name="Финансовый 2 5 4 2" xfId="214"/>
    <cellStyle name="Финансовый 2 5 4 3" xfId="215"/>
    <cellStyle name="Финансовый 2 5 4 3 2" xfId="216"/>
    <cellStyle name="Финансовый 2 5 4 3 3" xfId="217"/>
    <cellStyle name="Финансовый 2 6" xfId="218"/>
    <cellStyle name="Финансовый 2 6 2" xfId="219"/>
    <cellStyle name="Финансовый 2 6 3" xfId="220"/>
    <cellStyle name="Финансовый 2 6 4" xfId="221"/>
    <cellStyle name="Финансовый 2 6 4 2" xfId="222"/>
    <cellStyle name="Финансовый 2 6 4 3" xfId="223"/>
    <cellStyle name="Финансовый 2 6 4 3 2" xfId="224"/>
    <cellStyle name="Финансовый 2 6 4 3 2 2" xfId="225"/>
    <cellStyle name="Финансовый 2 6 4 3 2 3" xfId="226"/>
    <cellStyle name="Финансовый 2 6 4 3 2 3 2" xfId="227"/>
    <cellStyle name="Финансовый 2 6 4 3 2 3 2 2" xfId="228"/>
    <cellStyle name="Финансовый 2 6 4 3 2 3 2 3" xfId="229"/>
    <cellStyle name="Финансовый 2 6 4 3 2 3 2 4" xfId="230"/>
    <cellStyle name="Финансовый 2 6 4 3 2 3 3" xfId="231"/>
    <cellStyle name="Финансовый 2 6 4 3 3" xfId="232"/>
    <cellStyle name="Финансовый 2 6 4 3 3 2" xfId="233"/>
    <cellStyle name="Финансовый 2 6 4 3 3 3" xfId="234"/>
    <cellStyle name="Финансовый 2 6 4 3 3 3 2" xfId="235"/>
    <cellStyle name="Финансовый 2 6 4 3 4" xfId="236"/>
    <cellStyle name="Финансовый 3" xfId="237"/>
    <cellStyle name="Хороший" xfId="238"/>
    <cellStyle name="Хороший 2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AA45"/>
  <sheetViews>
    <sheetView zoomScale="70" zoomScaleNormal="70" zoomScalePageLayoutView="0" workbookViewId="0" topLeftCell="A1">
      <selection activeCell="N7" sqref="N7"/>
    </sheetView>
  </sheetViews>
  <sheetFormatPr defaultColWidth="9.140625" defaultRowHeight="15"/>
  <cols>
    <col min="1" max="1" width="6.57421875" style="31" customWidth="1"/>
    <col min="2" max="2" width="7.7109375" style="10" customWidth="1"/>
    <col min="3" max="3" width="9.8515625" style="17" customWidth="1"/>
    <col min="4" max="4" width="8.421875" style="10" customWidth="1"/>
    <col min="5" max="5" width="18.7109375" style="10" customWidth="1"/>
    <col min="6" max="6" width="9.57421875" style="24" customWidth="1"/>
    <col min="7" max="7" width="26.57421875" style="11" customWidth="1"/>
    <col min="8" max="8" width="19.28125" style="20" customWidth="1"/>
    <col min="9" max="9" width="11.57421875" style="10" customWidth="1"/>
    <col min="10" max="10" width="9.00390625" style="10" customWidth="1"/>
    <col min="11" max="11" width="30.28125" style="9" customWidth="1"/>
    <col min="12" max="12" width="12.421875" style="31" customWidth="1"/>
    <col min="13" max="13" width="11.7109375" style="31" customWidth="1"/>
    <col min="14" max="14" width="13.00390625" style="31" customWidth="1"/>
    <col min="15" max="15" width="27.7109375" style="30" customWidth="1"/>
    <col min="16" max="17" width="17.8515625" style="30" customWidth="1"/>
    <col min="18" max="18" width="13.7109375" style="30" customWidth="1"/>
    <col min="19" max="19" width="20.28125" style="30" customWidth="1"/>
    <col min="20" max="20" width="21.140625" style="30" customWidth="1"/>
    <col min="21" max="21" width="9.140625" style="30" customWidth="1"/>
    <col min="22" max="16384" width="9.140625" style="31" customWidth="1"/>
  </cols>
  <sheetData>
    <row r="1" spans="1:16" ht="21.75" customHeight="1">
      <c r="A1" s="114" t="s">
        <v>111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33" customHeight="1">
      <c r="A2" s="115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24.75" customHeight="1">
      <c r="A3" s="116" t="s">
        <v>113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21" s="26" customFormat="1" ht="27.75" customHeight="1">
      <c r="A4" s="117" t="s">
        <v>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29"/>
      <c r="R4" s="29"/>
      <c r="S4" s="29"/>
      <c r="T4" s="29"/>
      <c r="U4" s="29"/>
    </row>
    <row r="5" spans="1:20" s="26" customFormat="1" ht="26.25" customHeight="1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20"/>
      <c r="P5" s="120"/>
      <c r="Q5" s="29"/>
      <c r="R5" s="29"/>
      <c r="S5" s="29"/>
      <c r="T5" s="29"/>
    </row>
    <row r="6" spans="1:21" s="43" customFormat="1" ht="25.5" customHeight="1">
      <c r="A6" s="42"/>
      <c r="B6" s="111" t="s">
        <v>352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O6" s="45"/>
      <c r="P6" s="45"/>
      <c r="Q6" s="45"/>
      <c r="R6" s="45"/>
      <c r="S6" s="45"/>
      <c r="T6" s="45"/>
      <c r="U6" s="45"/>
    </row>
    <row r="7" spans="1:23" s="4" customFormat="1" ht="33.75" customHeight="1">
      <c r="A7" s="5" t="s">
        <v>2</v>
      </c>
      <c r="B7" s="5" t="s">
        <v>4</v>
      </c>
      <c r="C7" s="5" t="s">
        <v>3</v>
      </c>
      <c r="D7" s="5" t="s">
        <v>151</v>
      </c>
      <c r="E7" s="5" t="s">
        <v>153</v>
      </c>
      <c r="F7" s="5" t="s">
        <v>5</v>
      </c>
      <c r="G7" s="5" t="s">
        <v>0</v>
      </c>
      <c r="H7" s="5" t="s">
        <v>6</v>
      </c>
      <c r="I7" s="5" t="s">
        <v>20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155</v>
      </c>
      <c r="O7" s="5" t="s">
        <v>364</v>
      </c>
      <c r="P7" s="5" t="s">
        <v>1</v>
      </c>
      <c r="Q7" s="27"/>
      <c r="R7" s="27"/>
      <c r="S7" s="27"/>
      <c r="T7" s="27"/>
      <c r="U7" s="27"/>
      <c r="V7" s="27"/>
      <c r="W7" s="27"/>
    </row>
    <row r="8" spans="1:23" ht="42" customHeight="1">
      <c r="A8" s="34">
        <v>1</v>
      </c>
      <c r="B8" s="14"/>
      <c r="C8" s="98">
        <v>1</v>
      </c>
      <c r="D8" s="2"/>
      <c r="E8" s="21" t="s">
        <v>154</v>
      </c>
      <c r="F8" s="65" t="s">
        <v>136</v>
      </c>
      <c r="G8" s="25" t="s">
        <v>137</v>
      </c>
      <c r="H8" s="19" t="s">
        <v>344</v>
      </c>
      <c r="I8" s="8">
        <v>44</v>
      </c>
      <c r="J8" s="3">
        <v>25</v>
      </c>
      <c r="K8" s="28" t="s">
        <v>138</v>
      </c>
      <c r="L8" s="16">
        <v>80</v>
      </c>
      <c r="M8" s="76">
        <f aca="true" t="shared" si="0" ref="M8:M15">SUM(L8*J8)</f>
        <v>2000</v>
      </c>
      <c r="N8" s="2">
        <f aca="true" t="shared" si="1" ref="N8:N15">SUM(M8/I8)</f>
        <v>45.45454545454545</v>
      </c>
      <c r="O8" s="7" t="s">
        <v>340</v>
      </c>
      <c r="P8" s="6" t="s">
        <v>139</v>
      </c>
      <c r="Q8" s="67"/>
      <c r="R8" s="67"/>
      <c r="S8" s="67"/>
      <c r="T8" s="67"/>
      <c r="U8" s="67"/>
      <c r="V8" s="67"/>
      <c r="W8" s="67"/>
    </row>
    <row r="9" spans="1:23" ht="42" customHeight="1">
      <c r="A9" s="37">
        <v>2</v>
      </c>
      <c r="B9" s="14"/>
      <c r="C9" s="98">
        <v>2</v>
      </c>
      <c r="D9" s="2"/>
      <c r="E9" s="21" t="s">
        <v>154</v>
      </c>
      <c r="F9" s="40"/>
      <c r="G9" s="25" t="s">
        <v>196</v>
      </c>
      <c r="H9" s="19" t="s">
        <v>345</v>
      </c>
      <c r="I9" s="8">
        <v>47.65</v>
      </c>
      <c r="J9" s="3">
        <v>25</v>
      </c>
      <c r="K9" s="28" t="s">
        <v>145</v>
      </c>
      <c r="L9" s="16">
        <v>85</v>
      </c>
      <c r="M9" s="76">
        <f t="shared" si="0"/>
        <v>2125</v>
      </c>
      <c r="N9" s="2">
        <f t="shared" si="1"/>
        <v>44.596012591815324</v>
      </c>
      <c r="O9" s="7" t="s">
        <v>340</v>
      </c>
      <c r="P9" s="6" t="s">
        <v>149</v>
      </c>
      <c r="Q9" s="35"/>
      <c r="R9" s="35"/>
      <c r="S9" s="35"/>
      <c r="T9" s="35"/>
      <c r="U9" s="35"/>
      <c r="V9" s="35"/>
      <c r="W9" s="35"/>
    </row>
    <row r="10" spans="1:23" s="39" customFormat="1" ht="42" customHeight="1">
      <c r="A10" s="70">
        <v>3</v>
      </c>
      <c r="B10" s="14"/>
      <c r="C10" s="98">
        <v>3</v>
      </c>
      <c r="D10" s="2"/>
      <c r="E10" s="21" t="s">
        <v>154</v>
      </c>
      <c r="F10" s="48" t="s">
        <v>355</v>
      </c>
      <c r="G10" s="25" t="s">
        <v>269</v>
      </c>
      <c r="H10" s="19" t="s">
        <v>346</v>
      </c>
      <c r="I10" s="8">
        <v>79.6</v>
      </c>
      <c r="J10" s="3">
        <v>25</v>
      </c>
      <c r="K10" s="28" t="s">
        <v>267</v>
      </c>
      <c r="L10" s="16">
        <v>87</v>
      </c>
      <c r="M10" s="76">
        <f t="shared" si="0"/>
        <v>2175</v>
      </c>
      <c r="N10" s="2">
        <f t="shared" si="1"/>
        <v>27.32412060301508</v>
      </c>
      <c r="O10" s="7" t="s">
        <v>340</v>
      </c>
      <c r="P10" s="6" t="s">
        <v>295</v>
      </c>
      <c r="Q10" s="69"/>
      <c r="R10" s="69"/>
      <c r="S10" s="69"/>
      <c r="T10" s="69"/>
      <c r="U10" s="69"/>
      <c r="V10" s="69"/>
      <c r="W10" s="69"/>
    </row>
    <row r="11" spans="1:23" s="41" customFormat="1" ht="42" customHeight="1">
      <c r="A11" s="70">
        <v>4</v>
      </c>
      <c r="B11" s="14"/>
      <c r="C11" s="98">
        <v>4</v>
      </c>
      <c r="D11" s="2"/>
      <c r="E11" s="21" t="s">
        <v>154</v>
      </c>
      <c r="F11" s="40"/>
      <c r="G11" s="25" t="s">
        <v>150</v>
      </c>
      <c r="H11" s="19" t="s">
        <v>347</v>
      </c>
      <c r="I11" s="8">
        <v>40.85</v>
      </c>
      <c r="J11" s="3">
        <v>25</v>
      </c>
      <c r="K11" s="28" t="s">
        <v>145</v>
      </c>
      <c r="L11" s="16">
        <v>36</v>
      </c>
      <c r="M11" s="76">
        <f t="shared" si="0"/>
        <v>900</v>
      </c>
      <c r="N11" s="2">
        <f t="shared" si="1"/>
        <v>22.031823745410037</v>
      </c>
      <c r="O11" s="7" t="s">
        <v>340</v>
      </c>
      <c r="P11" s="6" t="s">
        <v>149</v>
      </c>
      <c r="Q11" s="46"/>
      <c r="R11" s="46"/>
      <c r="S11" s="46"/>
      <c r="T11" s="46"/>
      <c r="U11" s="46"/>
      <c r="V11" s="46"/>
      <c r="W11" s="46"/>
    </row>
    <row r="12" spans="1:23" s="49" customFormat="1" ht="42" customHeight="1">
      <c r="A12" s="70">
        <v>5</v>
      </c>
      <c r="B12" s="14"/>
      <c r="C12" s="98">
        <v>5</v>
      </c>
      <c r="D12" s="2"/>
      <c r="E12" s="21" t="s">
        <v>154</v>
      </c>
      <c r="F12" s="40"/>
      <c r="G12" s="25" t="s">
        <v>271</v>
      </c>
      <c r="H12" s="19" t="s">
        <v>348</v>
      </c>
      <c r="I12" s="8">
        <v>56.15</v>
      </c>
      <c r="J12" s="3">
        <v>25</v>
      </c>
      <c r="K12" s="28" t="s">
        <v>267</v>
      </c>
      <c r="L12" s="16">
        <v>45</v>
      </c>
      <c r="M12" s="76">
        <f t="shared" si="0"/>
        <v>1125</v>
      </c>
      <c r="N12" s="2">
        <f t="shared" si="1"/>
        <v>20.035618878005344</v>
      </c>
      <c r="O12" s="7" t="s">
        <v>340</v>
      </c>
      <c r="P12" s="6" t="s">
        <v>295</v>
      </c>
      <c r="Q12" s="46"/>
      <c r="R12" s="46"/>
      <c r="S12" s="46"/>
      <c r="T12" s="46"/>
      <c r="U12" s="46"/>
      <c r="V12" s="46"/>
      <c r="W12" s="46"/>
    </row>
    <row r="13" spans="1:23" s="60" customFormat="1" ht="42" customHeight="1">
      <c r="A13" s="70">
        <v>6</v>
      </c>
      <c r="B13" s="14"/>
      <c r="C13" s="15">
        <v>6</v>
      </c>
      <c r="D13" s="2"/>
      <c r="E13" s="21" t="s">
        <v>154</v>
      </c>
      <c r="F13" s="40"/>
      <c r="G13" s="25" t="s">
        <v>123</v>
      </c>
      <c r="H13" s="19" t="s">
        <v>334</v>
      </c>
      <c r="I13" s="8">
        <v>35.5</v>
      </c>
      <c r="J13" s="3">
        <v>25</v>
      </c>
      <c r="K13" s="28" t="s">
        <v>152</v>
      </c>
      <c r="L13" s="16">
        <v>22</v>
      </c>
      <c r="M13" s="76">
        <f t="shared" si="0"/>
        <v>550</v>
      </c>
      <c r="N13" s="2">
        <f t="shared" si="1"/>
        <v>15.492957746478874</v>
      </c>
      <c r="O13" s="7" t="s">
        <v>341</v>
      </c>
      <c r="P13" s="6" t="s">
        <v>52</v>
      </c>
      <c r="Q13" s="63"/>
      <c r="R13" s="63"/>
      <c r="S13" s="63"/>
      <c r="T13" s="63"/>
      <c r="U13" s="63"/>
      <c r="V13" s="63"/>
      <c r="W13" s="63"/>
    </row>
    <row r="14" spans="1:23" s="35" customFormat="1" ht="42" customHeight="1">
      <c r="A14" s="70">
        <v>7</v>
      </c>
      <c r="B14" s="14"/>
      <c r="C14" s="15">
        <v>7</v>
      </c>
      <c r="D14" s="2"/>
      <c r="E14" s="21" t="s">
        <v>154</v>
      </c>
      <c r="F14" s="40"/>
      <c r="G14" s="25" t="s">
        <v>169</v>
      </c>
      <c r="H14" s="19" t="s">
        <v>349</v>
      </c>
      <c r="I14" s="8">
        <v>74.75</v>
      </c>
      <c r="J14" s="3">
        <v>25</v>
      </c>
      <c r="K14" s="28" t="s">
        <v>170</v>
      </c>
      <c r="L14" s="16">
        <v>45</v>
      </c>
      <c r="M14" s="76">
        <f t="shared" si="0"/>
        <v>1125</v>
      </c>
      <c r="N14" s="2">
        <f t="shared" si="1"/>
        <v>15.050167224080267</v>
      </c>
      <c r="O14" s="7" t="s">
        <v>341</v>
      </c>
      <c r="P14" s="6" t="s">
        <v>19</v>
      </c>
      <c r="Q14" s="36"/>
      <c r="R14" s="36"/>
      <c r="S14" s="36"/>
      <c r="T14" s="36"/>
      <c r="U14" s="36"/>
      <c r="V14" s="36"/>
      <c r="W14" s="36"/>
    </row>
    <row r="15" spans="1:23" ht="42" customHeight="1">
      <c r="A15" s="70">
        <v>8</v>
      </c>
      <c r="B15" s="14"/>
      <c r="C15" s="15">
        <v>8</v>
      </c>
      <c r="D15" s="2"/>
      <c r="E15" s="21" t="s">
        <v>154</v>
      </c>
      <c r="F15" s="40"/>
      <c r="G15" s="25" t="s">
        <v>270</v>
      </c>
      <c r="H15" s="19" t="s">
        <v>350</v>
      </c>
      <c r="I15" s="8">
        <v>46.3</v>
      </c>
      <c r="J15" s="3">
        <v>25</v>
      </c>
      <c r="K15" s="28" t="s">
        <v>267</v>
      </c>
      <c r="L15" s="16">
        <v>23</v>
      </c>
      <c r="M15" s="76">
        <f t="shared" si="0"/>
        <v>575</v>
      </c>
      <c r="N15" s="2">
        <f t="shared" si="1"/>
        <v>12.419006479481641</v>
      </c>
      <c r="O15" s="7" t="s">
        <v>342</v>
      </c>
      <c r="P15" s="6" t="s">
        <v>295</v>
      </c>
      <c r="V15" s="30"/>
      <c r="W15" s="30"/>
    </row>
    <row r="16" spans="1:21" s="67" customFormat="1" ht="27.75" customHeight="1">
      <c r="A16" s="88"/>
      <c r="B16" s="105" t="s">
        <v>338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7"/>
      <c r="P16" s="69"/>
      <c r="Q16" s="69"/>
      <c r="R16" s="69"/>
      <c r="S16" s="69"/>
      <c r="T16" s="69"/>
      <c r="U16" s="69"/>
    </row>
    <row r="17" spans="1:24" s="4" customFormat="1" ht="33.75" customHeight="1">
      <c r="A17" s="5" t="s">
        <v>2</v>
      </c>
      <c r="B17" s="5" t="s">
        <v>4</v>
      </c>
      <c r="C17" s="5" t="s">
        <v>3</v>
      </c>
      <c r="D17" s="5" t="s">
        <v>151</v>
      </c>
      <c r="E17" s="5" t="s">
        <v>153</v>
      </c>
      <c r="F17" s="5" t="s">
        <v>5</v>
      </c>
      <c r="G17" s="5" t="s">
        <v>0</v>
      </c>
      <c r="H17" s="5" t="s">
        <v>6</v>
      </c>
      <c r="I17" s="5" t="s">
        <v>20</v>
      </c>
      <c r="J17" s="5" t="s">
        <v>7</v>
      </c>
      <c r="K17" s="5" t="s">
        <v>8</v>
      </c>
      <c r="L17" s="5" t="s">
        <v>9</v>
      </c>
      <c r="M17" s="5" t="s">
        <v>10</v>
      </c>
      <c r="N17" s="5" t="s">
        <v>155</v>
      </c>
      <c r="O17" s="5" t="s">
        <v>337</v>
      </c>
      <c r="P17" s="5" t="s">
        <v>364</v>
      </c>
      <c r="Q17" s="5" t="s">
        <v>1</v>
      </c>
      <c r="R17" s="27"/>
      <c r="S17" s="27"/>
      <c r="T17" s="27"/>
      <c r="U17" s="27"/>
      <c r="V17" s="27"/>
      <c r="W17" s="27"/>
      <c r="X17" s="27"/>
    </row>
    <row r="18" spans="1:24" s="67" customFormat="1" ht="42" customHeight="1">
      <c r="A18" s="7"/>
      <c r="B18" s="14"/>
      <c r="C18" s="15"/>
      <c r="D18" s="2"/>
      <c r="E18" s="6" t="s">
        <v>154</v>
      </c>
      <c r="F18" s="65" t="s">
        <v>136</v>
      </c>
      <c r="G18" s="25" t="s">
        <v>137</v>
      </c>
      <c r="H18" s="19" t="s">
        <v>344</v>
      </c>
      <c r="I18" s="8">
        <v>44</v>
      </c>
      <c r="J18" s="3">
        <v>25</v>
      </c>
      <c r="K18" s="18" t="s">
        <v>138</v>
      </c>
      <c r="L18" s="16">
        <v>80</v>
      </c>
      <c r="M18" s="76">
        <f>SUM(L18*J18)</f>
        <v>2000</v>
      </c>
      <c r="N18" s="2">
        <f>SUM(M18/I18)</f>
        <v>45.45454545454545</v>
      </c>
      <c r="O18" s="81">
        <f>SUM(L18+L8)</f>
        <v>160</v>
      </c>
      <c r="P18" s="7"/>
      <c r="Q18" s="6" t="s">
        <v>139</v>
      </c>
      <c r="R18" s="69"/>
      <c r="S18" s="69"/>
      <c r="T18" s="69"/>
      <c r="U18" s="69"/>
      <c r="V18" s="69"/>
      <c r="W18" s="69"/>
      <c r="X18" s="69"/>
    </row>
    <row r="19" spans="1:24" s="67" customFormat="1" ht="42" customHeight="1">
      <c r="A19" s="7"/>
      <c r="B19" s="14"/>
      <c r="C19" s="15"/>
      <c r="D19" s="2"/>
      <c r="E19" s="6" t="s">
        <v>154</v>
      </c>
      <c r="F19" s="89"/>
      <c r="G19" s="25" t="s">
        <v>196</v>
      </c>
      <c r="H19" s="19" t="s">
        <v>345</v>
      </c>
      <c r="I19" s="8">
        <v>47.65</v>
      </c>
      <c r="J19" s="3">
        <v>25</v>
      </c>
      <c r="K19" s="18" t="s">
        <v>145</v>
      </c>
      <c r="L19" s="16">
        <v>83</v>
      </c>
      <c r="M19" s="76">
        <f>SUM(L19*J19)</f>
        <v>2075</v>
      </c>
      <c r="N19" s="2">
        <f>SUM(M19/I19)</f>
        <v>43.54669464847849</v>
      </c>
      <c r="O19" s="81">
        <f>SUM(L19+L9)</f>
        <v>168</v>
      </c>
      <c r="P19" s="7"/>
      <c r="Q19" s="6" t="s">
        <v>149</v>
      </c>
      <c r="R19" s="69"/>
      <c r="S19" s="69"/>
      <c r="T19" s="69"/>
      <c r="U19" s="69"/>
      <c r="V19" s="69"/>
      <c r="W19" s="69"/>
      <c r="X19" s="69"/>
    </row>
    <row r="20" spans="1:24" s="67" customFormat="1" ht="42" customHeight="1">
      <c r="A20" s="7"/>
      <c r="B20" s="14"/>
      <c r="C20" s="15"/>
      <c r="D20" s="2"/>
      <c r="E20" s="6" t="s">
        <v>154</v>
      </c>
      <c r="F20" s="48" t="s">
        <v>355</v>
      </c>
      <c r="G20" s="25" t="s">
        <v>269</v>
      </c>
      <c r="H20" s="19" t="s">
        <v>346</v>
      </c>
      <c r="I20" s="8">
        <v>79.6</v>
      </c>
      <c r="J20" s="3">
        <v>25</v>
      </c>
      <c r="K20" s="18" t="s">
        <v>267</v>
      </c>
      <c r="L20" s="87">
        <v>101</v>
      </c>
      <c r="M20" s="76">
        <f>SUM(L20*J20)</f>
        <v>2525</v>
      </c>
      <c r="N20" s="2">
        <f>SUM(M20/I20)</f>
        <v>31.721105527638194</v>
      </c>
      <c r="O20" s="81">
        <f>SUM(L20+L10)</f>
        <v>188</v>
      </c>
      <c r="P20" s="86" t="s">
        <v>339</v>
      </c>
      <c r="Q20" s="6" t="s">
        <v>295</v>
      </c>
      <c r="R20" s="69"/>
      <c r="S20" s="69"/>
      <c r="T20" s="69"/>
      <c r="U20" s="69"/>
      <c r="V20" s="69"/>
      <c r="W20" s="69"/>
      <c r="X20" s="69"/>
    </row>
    <row r="21" spans="1:18" s="67" customFormat="1" ht="27.75" customHeight="1">
      <c r="A21" s="68"/>
      <c r="B21" s="108" t="s">
        <v>360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10"/>
      <c r="P21" s="110"/>
      <c r="Q21" s="110"/>
      <c r="R21" s="69"/>
    </row>
    <row r="22" spans="1:27" s="4" customFormat="1" ht="33.75" customHeight="1">
      <c r="A22" s="5" t="s">
        <v>2</v>
      </c>
      <c r="B22" s="5" t="s">
        <v>4</v>
      </c>
      <c r="C22" s="5" t="s">
        <v>3</v>
      </c>
      <c r="D22" s="5" t="s">
        <v>151</v>
      </c>
      <c r="E22" s="5" t="s">
        <v>153</v>
      </c>
      <c r="F22" s="5" t="s">
        <v>5</v>
      </c>
      <c r="G22" s="5" t="s">
        <v>0</v>
      </c>
      <c r="H22" s="5" t="s">
        <v>6</v>
      </c>
      <c r="I22" s="5" t="s">
        <v>20</v>
      </c>
      <c r="J22" s="5" t="s">
        <v>7</v>
      </c>
      <c r="K22" s="5" t="s">
        <v>8</v>
      </c>
      <c r="L22" s="5" t="s">
        <v>9</v>
      </c>
      <c r="M22" s="5" t="s">
        <v>10</v>
      </c>
      <c r="N22" s="5" t="s">
        <v>442</v>
      </c>
      <c r="O22" s="5" t="s">
        <v>155</v>
      </c>
      <c r="P22" s="5" t="s">
        <v>364</v>
      </c>
      <c r="Q22" s="5" t="s">
        <v>359</v>
      </c>
      <c r="R22" s="83" t="s">
        <v>331</v>
      </c>
      <c r="S22" s="5" t="s">
        <v>11</v>
      </c>
      <c r="T22" s="5" t="s">
        <v>1</v>
      </c>
      <c r="U22" s="27"/>
      <c r="V22" s="27"/>
      <c r="W22" s="27"/>
      <c r="X22" s="27"/>
      <c r="Y22" s="27"/>
      <c r="Z22" s="27"/>
      <c r="AA22" s="27"/>
    </row>
    <row r="23" spans="1:27" s="67" customFormat="1" ht="42" customHeight="1">
      <c r="A23" s="70">
        <v>9</v>
      </c>
      <c r="B23" s="14"/>
      <c r="C23" s="84">
        <v>1</v>
      </c>
      <c r="D23" s="2"/>
      <c r="E23" s="6" t="s">
        <v>154</v>
      </c>
      <c r="F23" s="65" t="s">
        <v>136</v>
      </c>
      <c r="G23" s="25" t="s">
        <v>137</v>
      </c>
      <c r="H23" s="19" t="s">
        <v>344</v>
      </c>
      <c r="I23" s="8">
        <v>44</v>
      </c>
      <c r="J23" s="3">
        <v>25</v>
      </c>
      <c r="K23" s="18" t="s">
        <v>138</v>
      </c>
      <c r="L23" s="16">
        <v>79</v>
      </c>
      <c r="M23" s="76">
        <f>SUM(L23*J23)</f>
        <v>1975</v>
      </c>
      <c r="N23" s="76">
        <f>SUM(J23*Q23)</f>
        <v>5975</v>
      </c>
      <c r="O23" s="2">
        <f>SUM(M23/I23)</f>
        <v>44.88636363636363</v>
      </c>
      <c r="P23" s="7"/>
      <c r="Q23" s="16">
        <f>SUM(L23+O18)</f>
        <v>239</v>
      </c>
      <c r="R23" s="92">
        <f>SUM(Q23*J23/I23)</f>
        <v>135.79545454545453</v>
      </c>
      <c r="S23" s="7"/>
      <c r="T23" s="6" t="s">
        <v>139</v>
      </c>
      <c r="U23" s="69"/>
      <c r="V23" s="69"/>
      <c r="W23" s="69"/>
      <c r="X23" s="69"/>
      <c r="Y23" s="69"/>
      <c r="Z23" s="69"/>
      <c r="AA23" s="69"/>
    </row>
    <row r="24" spans="1:27" s="67" customFormat="1" ht="42" customHeight="1">
      <c r="A24" s="70">
        <v>10</v>
      </c>
      <c r="B24" s="14"/>
      <c r="C24" s="84">
        <v>2</v>
      </c>
      <c r="D24" s="2"/>
      <c r="E24" s="6" t="s">
        <v>154</v>
      </c>
      <c r="F24" s="89"/>
      <c r="G24" s="25" t="s">
        <v>196</v>
      </c>
      <c r="H24" s="19" t="s">
        <v>345</v>
      </c>
      <c r="I24" s="8">
        <v>47.65</v>
      </c>
      <c r="J24" s="3">
        <v>25</v>
      </c>
      <c r="K24" s="18" t="s">
        <v>145</v>
      </c>
      <c r="L24" s="16">
        <v>71</v>
      </c>
      <c r="M24" s="76">
        <f>SUM(L24*J24)</f>
        <v>1775</v>
      </c>
      <c r="N24" s="76">
        <f>SUM(J24*Q24)</f>
        <v>5975</v>
      </c>
      <c r="O24" s="2">
        <f>SUM(M24/I24)</f>
        <v>37.250786988457506</v>
      </c>
      <c r="P24" s="7"/>
      <c r="Q24" s="16">
        <f>SUM(L24+O19)</f>
        <v>239</v>
      </c>
      <c r="R24" s="92">
        <f>SUM(Q24*J24/I24)</f>
        <v>125.39349422875132</v>
      </c>
      <c r="S24" s="7"/>
      <c r="T24" s="6" t="s">
        <v>149</v>
      </c>
      <c r="U24" s="69"/>
      <c r="V24" s="69"/>
      <c r="W24" s="69"/>
      <c r="X24" s="69"/>
      <c r="Y24" s="69"/>
      <c r="Z24" s="69"/>
      <c r="AA24" s="69"/>
    </row>
    <row r="25" spans="1:27" s="67" customFormat="1" ht="42" customHeight="1">
      <c r="A25" s="70">
        <v>11</v>
      </c>
      <c r="B25" s="14"/>
      <c r="C25" s="84">
        <v>3</v>
      </c>
      <c r="D25" s="2"/>
      <c r="E25" s="6" t="s">
        <v>154</v>
      </c>
      <c r="F25" s="48" t="s">
        <v>355</v>
      </c>
      <c r="G25" s="25" t="s">
        <v>269</v>
      </c>
      <c r="H25" s="19" t="s">
        <v>346</v>
      </c>
      <c r="I25" s="8">
        <v>79.6</v>
      </c>
      <c r="J25" s="3">
        <v>25</v>
      </c>
      <c r="K25" s="18" t="s">
        <v>267</v>
      </c>
      <c r="L25" s="16">
        <v>81</v>
      </c>
      <c r="M25" s="76">
        <f>SUM(L25*J25)</f>
        <v>2025</v>
      </c>
      <c r="N25" s="76">
        <f>SUM(J25*Q25)</f>
        <v>6725</v>
      </c>
      <c r="O25" s="2">
        <f>SUM(M25/I25)</f>
        <v>25.439698492462313</v>
      </c>
      <c r="P25" s="7"/>
      <c r="Q25" s="87">
        <f>SUM(L25+O20)</f>
        <v>269</v>
      </c>
      <c r="R25" s="92">
        <f>SUM(Q25*J25/I25)</f>
        <v>84.48492462311559</v>
      </c>
      <c r="S25" s="86" t="s">
        <v>339</v>
      </c>
      <c r="T25" s="6" t="s">
        <v>295</v>
      </c>
      <c r="U25" s="69"/>
      <c r="V25" s="69"/>
      <c r="W25" s="69"/>
      <c r="X25" s="69"/>
      <c r="Y25" s="69"/>
      <c r="Z25" s="69"/>
      <c r="AA25" s="69"/>
    </row>
    <row r="26" spans="1:21" s="66" customFormat="1" ht="25.5" customHeight="1">
      <c r="A26" s="47"/>
      <c r="B26" s="102" t="s">
        <v>285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  <c r="O26" s="45"/>
      <c r="P26" s="45"/>
      <c r="Q26" s="45"/>
      <c r="R26" s="45"/>
      <c r="S26" s="45"/>
      <c r="T26" s="45"/>
      <c r="U26" s="45"/>
    </row>
    <row r="27" spans="1:23" s="4" customFormat="1" ht="33.75" customHeight="1">
      <c r="A27" s="77" t="s">
        <v>2</v>
      </c>
      <c r="B27" s="77" t="s">
        <v>4</v>
      </c>
      <c r="C27" s="77" t="s">
        <v>3</v>
      </c>
      <c r="D27" s="77" t="s">
        <v>151</v>
      </c>
      <c r="E27" s="77" t="s">
        <v>153</v>
      </c>
      <c r="F27" s="77" t="s">
        <v>5</v>
      </c>
      <c r="G27" s="77" t="s">
        <v>0</v>
      </c>
      <c r="H27" s="77" t="s">
        <v>6</v>
      </c>
      <c r="I27" s="77" t="s">
        <v>20</v>
      </c>
      <c r="J27" s="77" t="s">
        <v>7</v>
      </c>
      <c r="K27" s="77" t="s">
        <v>8</v>
      </c>
      <c r="L27" s="77" t="s">
        <v>9</v>
      </c>
      <c r="M27" s="77" t="s">
        <v>10</v>
      </c>
      <c r="N27" s="77" t="s">
        <v>155</v>
      </c>
      <c r="O27" s="5" t="s">
        <v>364</v>
      </c>
      <c r="P27" s="77" t="s">
        <v>1</v>
      </c>
      <c r="Q27" s="27"/>
      <c r="R27" s="27"/>
      <c r="S27" s="27"/>
      <c r="T27" s="27"/>
      <c r="U27" s="27"/>
      <c r="V27" s="27"/>
      <c r="W27" s="27"/>
    </row>
    <row r="28" spans="1:23" s="67" customFormat="1" ht="42" customHeight="1">
      <c r="A28" s="70">
        <v>12</v>
      </c>
      <c r="B28" s="14"/>
      <c r="C28" s="98">
        <v>1</v>
      </c>
      <c r="D28" s="2"/>
      <c r="E28" s="6" t="s">
        <v>154</v>
      </c>
      <c r="F28" s="65" t="s">
        <v>390</v>
      </c>
      <c r="G28" s="25" t="s">
        <v>290</v>
      </c>
      <c r="H28" s="19" t="s">
        <v>330</v>
      </c>
      <c r="I28" s="8">
        <v>65.4</v>
      </c>
      <c r="J28" s="3">
        <v>35</v>
      </c>
      <c r="K28" s="18" t="s">
        <v>166</v>
      </c>
      <c r="L28" s="87">
        <v>105</v>
      </c>
      <c r="M28" s="76">
        <f aca="true" t="shared" si="2" ref="M28:M35">SUM(L28*J28)</f>
        <v>3675</v>
      </c>
      <c r="N28" s="2">
        <f aca="true" t="shared" si="3" ref="N28:N35">SUM(M28/I28)</f>
        <v>56.19266055045871</v>
      </c>
      <c r="O28" s="86" t="s">
        <v>354</v>
      </c>
      <c r="P28" s="6" t="s">
        <v>351</v>
      </c>
      <c r="Q28" s="69"/>
      <c r="R28" s="69"/>
      <c r="S28" s="69"/>
      <c r="T28" s="69"/>
      <c r="U28" s="69"/>
      <c r="V28" s="69"/>
      <c r="W28" s="69"/>
    </row>
    <row r="29" spans="1:23" s="67" customFormat="1" ht="42" customHeight="1">
      <c r="A29" s="70">
        <v>13</v>
      </c>
      <c r="B29" s="14"/>
      <c r="C29" s="98">
        <v>2</v>
      </c>
      <c r="D29" s="2"/>
      <c r="E29" s="6" t="s">
        <v>154</v>
      </c>
      <c r="F29" s="65" t="s">
        <v>391</v>
      </c>
      <c r="G29" s="25" t="s">
        <v>291</v>
      </c>
      <c r="H29" s="19" t="s">
        <v>292</v>
      </c>
      <c r="I29" s="8">
        <v>58</v>
      </c>
      <c r="J29" s="3">
        <v>35</v>
      </c>
      <c r="K29" s="18" t="s">
        <v>228</v>
      </c>
      <c r="L29" s="16">
        <v>70</v>
      </c>
      <c r="M29" s="76">
        <f t="shared" si="2"/>
        <v>2450</v>
      </c>
      <c r="N29" s="2">
        <f t="shared" si="3"/>
        <v>42.241379310344826</v>
      </c>
      <c r="O29" s="12" t="s">
        <v>353</v>
      </c>
      <c r="P29" s="12" t="s">
        <v>32</v>
      </c>
      <c r="Q29" s="69"/>
      <c r="R29" s="69"/>
      <c r="S29" s="69"/>
      <c r="T29" s="69"/>
      <c r="U29" s="69"/>
      <c r="V29" s="69"/>
      <c r="W29" s="69"/>
    </row>
    <row r="30" spans="1:23" s="67" customFormat="1" ht="42" customHeight="1">
      <c r="A30" s="70">
        <v>14</v>
      </c>
      <c r="B30" s="14"/>
      <c r="C30" s="98">
        <v>3</v>
      </c>
      <c r="D30" s="2"/>
      <c r="E30" s="6" t="s">
        <v>154</v>
      </c>
      <c r="F30" s="89"/>
      <c r="G30" s="25" t="s">
        <v>329</v>
      </c>
      <c r="H30" s="19" t="s">
        <v>343</v>
      </c>
      <c r="I30" s="8">
        <v>64.15</v>
      </c>
      <c r="J30" s="3">
        <v>35</v>
      </c>
      <c r="K30" s="18" t="s">
        <v>148</v>
      </c>
      <c r="L30" s="16">
        <v>65</v>
      </c>
      <c r="M30" s="76">
        <f t="shared" si="2"/>
        <v>2275</v>
      </c>
      <c r="N30" s="2">
        <f t="shared" si="3"/>
        <v>35.46375681995323</v>
      </c>
      <c r="O30" s="12" t="s">
        <v>353</v>
      </c>
      <c r="P30" s="6" t="s">
        <v>149</v>
      </c>
      <c r="Q30" s="69"/>
      <c r="R30" s="69"/>
      <c r="S30" s="69"/>
      <c r="T30" s="69"/>
      <c r="U30" s="69"/>
      <c r="V30" s="69"/>
      <c r="W30" s="69"/>
    </row>
    <row r="31" spans="1:23" s="67" customFormat="1" ht="42" customHeight="1">
      <c r="A31" s="70">
        <v>15</v>
      </c>
      <c r="B31" s="14"/>
      <c r="C31" s="98">
        <v>4</v>
      </c>
      <c r="D31" s="2"/>
      <c r="E31" s="6" t="s">
        <v>154</v>
      </c>
      <c r="F31" s="65" t="s">
        <v>231</v>
      </c>
      <c r="G31" s="25" t="s">
        <v>229</v>
      </c>
      <c r="H31" s="19" t="s">
        <v>234</v>
      </c>
      <c r="I31" s="8">
        <v>51.5</v>
      </c>
      <c r="J31" s="3">
        <v>35</v>
      </c>
      <c r="K31" s="18" t="s">
        <v>230</v>
      </c>
      <c r="L31" s="16">
        <v>45</v>
      </c>
      <c r="M31" s="76">
        <f t="shared" si="2"/>
        <v>1575</v>
      </c>
      <c r="N31" s="2">
        <f t="shared" si="3"/>
        <v>30.58252427184466</v>
      </c>
      <c r="O31" s="12" t="s">
        <v>353</v>
      </c>
      <c r="P31" s="12" t="s">
        <v>232</v>
      </c>
      <c r="Q31" s="69"/>
      <c r="R31" s="69"/>
      <c r="S31" s="69"/>
      <c r="T31" s="69"/>
      <c r="U31" s="69"/>
      <c r="V31" s="69"/>
      <c r="W31" s="69"/>
    </row>
    <row r="32" spans="1:23" s="67" customFormat="1" ht="42" customHeight="1">
      <c r="A32" s="70">
        <v>16</v>
      </c>
      <c r="B32" s="14"/>
      <c r="C32" s="98">
        <v>5</v>
      </c>
      <c r="D32" s="2"/>
      <c r="E32" s="6" t="s">
        <v>154</v>
      </c>
      <c r="F32" s="65" t="s">
        <v>141</v>
      </c>
      <c r="G32" s="25" t="s">
        <v>142</v>
      </c>
      <c r="H32" s="19" t="s">
        <v>268</v>
      </c>
      <c r="I32" s="8">
        <v>94.8</v>
      </c>
      <c r="J32" s="3">
        <v>35</v>
      </c>
      <c r="K32" s="18" t="s">
        <v>267</v>
      </c>
      <c r="L32" s="16">
        <v>66</v>
      </c>
      <c r="M32" s="76">
        <f t="shared" si="2"/>
        <v>2310</v>
      </c>
      <c r="N32" s="2">
        <f t="shared" si="3"/>
        <v>24.367088607594937</v>
      </c>
      <c r="O32" s="12" t="s">
        <v>335</v>
      </c>
      <c r="P32" s="12" t="s">
        <v>295</v>
      </c>
      <c r="Q32" s="69"/>
      <c r="R32" s="69"/>
      <c r="S32" s="69"/>
      <c r="T32" s="69"/>
      <c r="U32" s="69"/>
      <c r="V32" s="69"/>
      <c r="W32" s="69"/>
    </row>
    <row r="33" spans="1:23" s="67" customFormat="1" ht="42" customHeight="1">
      <c r="A33" s="70">
        <v>17</v>
      </c>
      <c r="B33" s="14"/>
      <c r="C33" s="15">
        <v>6</v>
      </c>
      <c r="D33" s="2"/>
      <c r="E33" s="6" t="s">
        <v>154</v>
      </c>
      <c r="F33" s="89"/>
      <c r="G33" s="25" t="s">
        <v>293</v>
      </c>
      <c r="H33" s="19" t="s">
        <v>294</v>
      </c>
      <c r="I33" s="8">
        <v>55.5</v>
      </c>
      <c r="J33" s="3">
        <v>35</v>
      </c>
      <c r="K33" s="18" t="s">
        <v>267</v>
      </c>
      <c r="L33" s="16">
        <v>30</v>
      </c>
      <c r="M33" s="76">
        <f t="shared" si="2"/>
        <v>1050</v>
      </c>
      <c r="N33" s="2">
        <f t="shared" si="3"/>
        <v>18.91891891891892</v>
      </c>
      <c r="O33" s="12" t="s">
        <v>336</v>
      </c>
      <c r="P33" s="12" t="s">
        <v>295</v>
      </c>
      <c r="Q33" s="69"/>
      <c r="R33" s="69"/>
      <c r="S33" s="69"/>
      <c r="T33" s="69"/>
      <c r="U33" s="69"/>
      <c r="V33" s="69"/>
      <c r="W33" s="69"/>
    </row>
    <row r="34" spans="1:23" s="67" customFormat="1" ht="42" customHeight="1">
      <c r="A34" s="70">
        <v>18</v>
      </c>
      <c r="B34" s="14"/>
      <c r="C34" s="15">
        <v>7</v>
      </c>
      <c r="D34" s="2"/>
      <c r="E34" s="6" t="s">
        <v>154</v>
      </c>
      <c r="F34" s="89"/>
      <c r="G34" s="25" t="s">
        <v>327</v>
      </c>
      <c r="H34" s="19" t="s">
        <v>328</v>
      </c>
      <c r="I34" s="8">
        <v>56.45</v>
      </c>
      <c r="J34" s="3">
        <v>35</v>
      </c>
      <c r="K34" s="18" t="s">
        <v>148</v>
      </c>
      <c r="L34" s="16">
        <v>30</v>
      </c>
      <c r="M34" s="76">
        <f t="shared" si="2"/>
        <v>1050</v>
      </c>
      <c r="N34" s="2">
        <f t="shared" si="3"/>
        <v>18.600531443755536</v>
      </c>
      <c r="O34" s="12" t="s">
        <v>336</v>
      </c>
      <c r="P34" s="6" t="s">
        <v>149</v>
      </c>
      <c r="Q34" s="69"/>
      <c r="R34" s="69"/>
      <c r="S34" s="69"/>
      <c r="T34" s="69"/>
      <c r="U34" s="69"/>
      <c r="V34" s="69"/>
      <c r="W34" s="69"/>
    </row>
    <row r="35" spans="1:23" s="67" customFormat="1" ht="42" customHeight="1">
      <c r="A35" s="70">
        <v>19</v>
      </c>
      <c r="B35" s="14"/>
      <c r="C35" s="15">
        <v>8</v>
      </c>
      <c r="D35" s="2"/>
      <c r="E35" s="6" t="s">
        <v>154</v>
      </c>
      <c r="F35" s="89"/>
      <c r="G35" s="25" t="s">
        <v>325</v>
      </c>
      <c r="H35" s="19" t="s">
        <v>326</v>
      </c>
      <c r="I35" s="8">
        <v>53.8</v>
      </c>
      <c r="J35" s="3">
        <v>35</v>
      </c>
      <c r="K35" s="18" t="s">
        <v>148</v>
      </c>
      <c r="L35" s="16">
        <v>27</v>
      </c>
      <c r="M35" s="76">
        <f t="shared" si="2"/>
        <v>945</v>
      </c>
      <c r="N35" s="2">
        <f t="shared" si="3"/>
        <v>17.565055762081784</v>
      </c>
      <c r="O35" s="12" t="s">
        <v>336</v>
      </c>
      <c r="P35" s="6" t="s">
        <v>149</v>
      </c>
      <c r="Q35" s="69"/>
      <c r="R35" s="69"/>
      <c r="S35" s="69"/>
      <c r="T35" s="69"/>
      <c r="U35" s="69"/>
      <c r="V35" s="69"/>
      <c r="W35" s="69"/>
    </row>
    <row r="36" spans="1:21" s="67" customFormat="1" ht="27.75" customHeight="1">
      <c r="A36" s="88"/>
      <c r="B36" s="105" t="s">
        <v>338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/>
      <c r="P36" s="69"/>
      <c r="Q36" s="69"/>
      <c r="R36" s="69"/>
      <c r="S36" s="69"/>
      <c r="T36" s="69"/>
      <c r="U36" s="69"/>
    </row>
    <row r="37" spans="1:24" s="4" customFormat="1" ht="33.75" customHeight="1">
      <c r="A37" s="5" t="s">
        <v>2</v>
      </c>
      <c r="B37" s="5" t="s">
        <v>4</v>
      </c>
      <c r="C37" s="5" t="s">
        <v>3</v>
      </c>
      <c r="D37" s="5" t="s">
        <v>151</v>
      </c>
      <c r="E37" s="5" t="s">
        <v>153</v>
      </c>
      <c r="F37" s="5" t="s">
        <v>5</v>
      </c>
      <c r="G37" s="5" t="s">
        <v>0</v>
      </c>
      <c r="H37" s="5" t="s">
        <v>6</v>
      </c>
      <c r="I37" s="5" t="s">
        <v>20</v>
      </c>
      <c r="J37" s="5" t="s">
        <v>7</v>
      </c>
      <c r="K37" s="5" t="s">
        <v>8</v>
      </c>
      <c r="L37" s="5" t="s">
        <v>9</v>
      </c>
      <c r="M37" s="5" t="s">
        <v>10</v>
      </c>
      <c r="N37" s="5" t="s">
        <v>155</v>
      </c>
      <c r="O37" s="5" t="s">
        <v>337</v>
      </c>
      <c r="P37" s="5" t="s">
        <v>364</v>
      </c>
      <c r="Q37" s="5" t="s">
        <v>1</v>
      </c>
      <c r="R37" s="27"/>
      <c r="S37" s="27"/>
      <c r="T37" s="27"/>
      <c r="U37" s="27"/>
      <c r="V37" s="27"/>
      <c r="W37" s="27"/>
      <c r="X37" s="27"/>
    </row>
    <row r="38" spans="1:24" s="67" customFormat="1" ht="42" customHeight="1">
      <c r="A38" s="7"/>
      <c r="B38" s="14"/>
      <c r="C38" s="15"/>
      <c r="D38" s="2"/>
      <c r="E38" s="6" t="s">
        <v>154</v>
      </c>
      <c r="F38" s="65" t="s">
        <v>390</v>
      </c>
      <c r="G38" s="25" t="s">
        <v>290</v>
      </c>
      <c r="H38" s="19" t="s">
        <v>330</v>
      </c>
      <c r="I38" s="8">
        <v>65.4</v>
      </c>
      <c r="J38" s="3">
        <v>35</v>
      </c>
      <c r="K38" s="18" t="s">
        <v>166</v>
      </c>
      <c r="L38" s="87">
        <v>113</v>
      </c>
      <c r="M38" s="76">
        <f>SUM(L38*J38)</f>
        <v>3955</v>
      </c>
      <c r="N38" s="2">
        <f>SUM(M38/I38)</f>
        <v>60.474006116207946</v>
      </c>
      <c r="O38" s="81">
        <f>SUM(L38+L28)</f>
        <v>218</v>
      </c>
      <c r="P38" s="86" t="s">
        <v>339</v>
      </c>
      <c r="Q38" s="6" t="s">
        <v>351</v>
      </c>
      <c r="R38" s="69"/>
      <c r="S38" s="69"/>
      <c r="T38" s="69"/>
      <c r="U38" s="69"/>
      <c r="V38" s="69"/>
      <c r="W38" s="69"/>
      <c r="X38" s="69"/>
    </row>
    <row r="39" spans="1:24" s="67" customFormat="1" ht="42" customHeight="1">
      <c r="A39" s="7"/>
      <c r="B39" s="14"/>
      <c r="C39" s="15"/>
      <c r="D39" s="2"/>
      <c r="E39" s="6" t="s">
        <v>154</v>
      </c>
      <c r="F39" s="65" t="s">
        <v>391</v>
      </c>
      <c r="G39" s="25" t="s">
        <v>291</v>
      </c>
      <c r="H39" s="19" t="s">
        <v>292</v>
      </c>
      <c r="I39" s="8">
        <v>58</v>
      </c>
      <c r="J39" s="3">
        <v>35</v>
      </c>
      <c r="K39" s="18" t="s">
        <v>228</v>
      </c>
      <c r="L39" s="16">
        <v>75</v>
      </c>
      <c r="M39" s="76">
        <f>SUM(L39*J39)</f>
        <v>2625</v>
      </c>
      <c r="N39" s="2">
        <f>SUM(M39/I39)</f>
        <v>45.258620689655174</v>
      </c>
      <c r="O39" s="81">
        <f>SUM(L39+L29)</f>
        <v>145</v>
      </c>
      <c r="P39" s="7"/>
      <c r="Q39" s="12" t="s">
        <v>32</v>
      </c>
      <c r="R39" s="69"/>
      <c r="S39" s="69"/>
      <c r="T39" s="69"/>
      <c r="U39" s="69"/>
      <c r="V39" s="69"/>
      <c r="W39" s="69"/>
      <c r="X39" s="69"/>
    </row>
    <row r="40" spans="1:24" s="67" customFormat="1" ht="42" customHeight="1">
      <c r="A40" s="7"/>
      <c r="B40" s="14"/>
      <c r="C40" s="15"/>
      <c r="D40" s="2"/>
      <c r="E40" s="6" t="s">
        <v>154</v>
      </c>
      <c r="F40" s="89"/>
      <c r="G40" s="25" t="s">
        <v>329</v>
      </c>
      <c r="H40" s="19" t="s">
        <v>343</v>
      </c>
      <c r="I40" s="8">
        <v>64.15</v>
      </c>
      <c r="J40" s="3">
        <v>35</v>
      </c>
      <c r="K40" s="18" t="s">
        <v>148</v>
      </c>
      <c r="L40" s="16">
        <v>58</v>
      </c>
      <c r="M40" s="76">
        <f>SUM(L40*J40)</f>
        <v>2030</v>
      </c>
      <c r="N40" s="2">
        <f>SUM(M40/I40)</f>
        <v>31.64458300857365</v>
      </c>
      <c r="O40" s="81">
        <f>SUM(L40+L30)</f>
        <v>123</v>
      </c>
      <c r="P40" s="7"/>
      <c r="Q40" s="6" t="s">
        <v>149</v>
      </c>
      <c r="R40" s="69"/>
      <c r="S40" s="69"/>
      <c r="T40" s="69"/>
      <c r="U40" s="69"/>
      <c r="V40" s="69"/>
      <c r="W40" s="69"/>
      <c r="X40" s="69"/>
    </row>
    <row r="41" spans="1:18" s="67" customFormat="1" ht="27.75" customHeight="1">
      <c r="A41" s="68"/>
      <c r="B41" s="108" t="s">
        <v>361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0"/>
      <c r="P41" s="110"/>
      <c r="Q41" s="110"/>
      <c r="R41" s="69"/>
    </row>
    <row r="42" spans="1:27" s="4" customFormat="1" ht="33.75" customHeight="1">
      <c r="A42" s="5" t="s">
        <v>2</v>
      </c>
      <c r="B42" s="5" t="s">
        <v>4</v>
      </c>
      <c r="C42" s="5" t="s">
        <v>3</v>
      </c>
      <c r="D42" s="5" t="s">
        <v>151</v>
      </c>
      <c r="E42" s="5" t="s">
        <v>153</v>
      </c>
      <c r="F42" s="5" t="s">
        <v>5</v>
      </c>
      <c r="G42" s="5" t="s">
        <v>0</v>
      </c>
      <c r="H42" s="5" t="s">
        <v>6</v>
      </c>
      <c r="I42" s="5" t="s">
        <v>20</v>
      </c>
      <c r="J42" s="5" t="s">
        <v>7</v>
      </c>
      <c r="K42" s="5" t="s">
        <v>8</v>
      </c>
      <c r="L42" s="5" t="s">
        <v>9</v>
      </c>
      <c r="M42" s="5" t="s">
        <v>10</v>
      </c>
      <c r="N42" s="5" t="s">
        <v>442</v>
      </c>
      <c r="O42" s="5" t="s">
        <v>155</v>
      </c>
      <c r="P42" s="5" t="s">
        <v>364</v>
      </c>
      <c r="Q42" s="5" t="s">
        <v>359</v>
      </c>
      <c r="R42" s="83" t="s">
        <v>331</v>
      </c>
      <c r="S42" s="5" t="s">
        <v>11</v>
      </c>
      <c r="T42" s="5" t="s">
        <v>1</v>
      </c>
      <c r="U42" s="27"/>
      <c r="V42" s="27"/>
      <c r="W42" s="27"/>
      <c r="X42" s="27"/>
      <c r="Y42" s="27"/>
      <c r="Z42" s="27"/>
      <c r="AA42" s="27"/>
    </row>
    <row r="43" spans="1:27" s="67" customFormat="1" ht="42" customHeight="1">
      <c r="A43" s="70">
        <v>20</v>
      </c>
      <c r="B43" s="14"/>
      <c r="C43" s="84">
        <v>1</v>
      </c>
      <c r="D43" s="2"/>
      <c r="E43" s="6" t="s">
        <v>154</v>
      </c>
      <c r="F43" s="65" t="s">
        <v>390</v>
      </c>
      <c r="G43" s="25" t="s">
        <v>290</v>
      </c>
      <c r="H43" s="19" t="s">
        <v>330</v>
      </c>
      <c r="I43" s="8">
        <v>65.4</v>
      </c>
      <c r="J43" s="3">
        <v>35</v>
      </c>
      <c r="K43" s="18" t="s">
        <v>166</v>
      </c>
      <c r="L43" s="16">
        <v>80</v>
      </c>
      <c r="M43" s="76">
        <f>SUM(L43*J43)</f>
        <v>2800</v>
      </c>
      <c r="N43" s="76">
        <f>SUM(J43*Q43)</f>
        <v>10430</v>
      </c>
      <c r="O43" s="2">
        <f>SUM(M43/I43)</f>
        <v>42.81345565749235</v>
      </c>
      <c r="P43" s="7"/>
      <c r="Q43" s="87">
        <f>SUM(L43+O38)</f>
        <v>298</v>
      </c>
      <c r="R43" s="92">
        <f>SUM(Q43*J43/I43)</f>
        <v>159.480122324159</v>
      </c>
      <c r="S43" s="86" t="s">
        <v>339</v>
      </c>
      <c r="T43" s="6" t="s">
        <v>351</v>
      </c>
      <c r="U43" s="69"/>
      <c r="V43" s="69"/>
      <c r="W43" s="69"/>
      <c r="X43" s="69"/>
      <c r="Y43" s="69"/>
      <c r="Z43" s="69"/>
      <c r="AA43" s="69"/>
    </row>
    <row r="44" spans="1:27" s="67" customFormat="1" ht="42" customHeight="1">
      <c r="A44" s="70">
        <v>21</v>
      </c>
      <c r="B44" s="14"/>
      <c r="C44" s="84">
        <v>2</v>
      </c>
      <c r="D44" s="2"/>
      <c r="E44" s="6" t="s">
        <v>154</v>
      </c>
      <c r="F44" s="65" t="s">
        <v>391</v>
      </c>
      <c r="G44" s="25" t="s">
        <v>291</v>
      </c>
      <c r="H44" s="19" t="s">
        <v>292</v>
      </c>
      <c r="I44" s="8">
        <v>58</v>
      </c>
      <c r="J44" s="3">
        <v>35</v>
      </c>
      <c r="K44" s="18" t="s">
        <v>228</v>
      </c>
      <c r="L44" s="16">
        <v>41</v>
      </c>
      <c r="M44" s="76">
        <f>SUM(L44*J44)</f>
        <v>1435</v>
      </c>
      <c r="N44" s="76">
        <f>SUM(J44*Q44)</f>
        <v>6510</v>
      </c>
      <c r="O44" s="2">
        <f>SUM(M44/I44)</f>
        <v>24.74137931034483</v>
      </c>
      <c r="P44" s="7"/>
      <c r="Q44" s="16">
        <f>SUM(L44+O39)</f>
        <v>186</v>
      </c>
      <c r="R44" s="92">
        <f>SUM(Q44*J44/I44)</f>
        <v>112.24137931034483</v>
      </c>
      <c r="S44" s="7"/>
      <c r="T44" s="12" t="s">
        <v>32</v>
      </c>
      <c r="U44" s="69"/>
      <c r="V44" s="69"/>
      <c r="W44" s="69"/>
      <c r="X44" s="69"/>
      <c r="Y44" s="69"/>
      <c r="Z44" s="69"/>
      <c r="AA44" s="69"/>
    </row>
    <row r="45" spans="1:27" s="67" customFormat="1" ht="42" customHeight="1">
      <c r="A45" s="70">
        <v>22</v>
      </c>
      <c r="B45" s="14"/>
      <c r="C45" s="84">
        <v>3</v>
      </c>
      <c r="D45" s="2"/>
      <c r="E45" s="6" t="s">
        <v>154</v>
      </c>
      <c r="F45" s="89"/>
      <c r="G45" s="25" t="s">
        <v>329</v>
      </c>
      <c r="H45" s="19" t="s">
        <v>343</v>
      </c>
      <c r="I45" s="8">
        <v>64.15</v>
      </c>
      <c r="J45" s="3">
        <v>35</v>
      </c>
      <c r="K45" s="18" t="s">
        <v>148</v>
      </c>
      <c r="L45" s="16">
        <v>60</v>
      </c>
      <c r="M45" s="76">
        <f>SUM(L45*J45)</f>
        <v>2100</v>
      </c>
      <c r="N45" s="76">
        <f>SUM(J45*Q45)</f>
        <v>6405</v>
      </c>
      <c r="O45" s="2">
        <f>SUM(M45/I45)</f>
        <v>32.73577552611067</v>
      </c>
      <c r="P45" s="7"/>
      <c r="Q45" s="16">
        <f>SUM(L45+O40)</f>
        <v>183</v>
      </c>
      <c r="R45" s="92">
        <f>SUM(Q45*J45/I45)</f>
        <v>99.84411535463757</v>
      </c>
      <c r="S45" s="7"/>
      <c r="T45" s="6" t="s">
        <v>149</v>
      </c>
      <c r="U45" s="69"/>
      <c r="V45" s="69"/>
      <c r="W45" s="69"/>
      <c r="X45" s="69"/>
      <c r="Y45" s="69"/>
      <c r="Z45" s="69"/>
      <c r="AA45" s="69"/>
    </row>
  </sheetData>
  <sheetProtection/>
  <mergeCells count="11">
    <mergeCell ref="B16:O16"/>
    <mergeCell ref="B26:N26"/>
    <mergeCell ref="B36:O36"/>
    <mergeCell ref="B41:Q41"/>
    <mergeCell ref="B6:N6"/>
    <mergeCell ref="A1:P1"/>
    <mergeCell ref="A2:P2"/>
    <mergeCell ref="A3:P3"/>
    <mergeCell ref="A4:P4"/>
    <mergeCell ref="A5:P5"/>
    <mergeCell ref="B21:Q21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1"/>
  <sheetViews>
    <sheetView zoomScale="70" zoomScaleNormal="70" zoomScalePageLayoutView="0" workbookViewId="0" topLeftCell="A9">
      <selection activeCell="Q11" sqref="Q11"/>
    </sheetView>
  </sheetViews>
  <sheetFormatPr defaultColWidth="9.140625" defaultRowHeight="15"/>
  <cols>
    <col min="1" max="1" width="6.57421875" style="67" customWidth="1"/>
    <col min="2" max="2" width="7.7109375" style="72" customWidth="1"/>
    <col min="3" max="3" width="9.8515625" style="73" customWidth="1"/>
    <col min="4" max="4" width="8.421875" style="72" customWidth="1"/>
    <col min="5" max="5" width="14.421875" style="72" customWidth="1"/>
    <col min="6" max="6" width="9.57421875" style="24" customWidth="1"/>
    <col min="7" max="7" width="26.57421875" style="11" customWidth="1"/>
    <col min="8" max="8" width="22.7109375" style="74" customWidth="1"/>
    <col min="9" max="9" width="11.57421875" style="72" customWidth="1"/>
    <col min="10" max="10" width="9.00390625" style="72" customWidth="1"/>
    <col min="11" max="11" width="30.28125" style="71" customWidth="1"/>
    <col min="12" max="12" width="12.421875" style="67" customWidth="1"/>
    <col min="13" max="13" width="11.7109375" style="67" customWidth="1"/>
    <col min="14" max="14" width="13.00390625" style="67" customWidth="1"/>
    <col min="15" max="15" width="18.57421875" style="69" customWidth="1"/>
    <col min="16" max="17" width="17.8515625" style="69" customWidth="1"/>
    <col min="18" max="18" width="18.421875" style="69" customWidth="1"/>
    <col min="19" max="19" width="20.28125" style="69" customWidth="1"/>
    <col min="20" max="20" width="16.421875" style="69" customWidth="1"/>
    <col min="21" max="21" width="9.140625" style="69" customWidth="1"/>
    <col min="22" max="16384" width="9.140625" style="67" customWidth="1"/>
  </cols>
  <sheetData>
    <row r="1" spans="1:16" ht="21.75" customHeight="1">
      <c r="A1" s="114" t="s">
        <v>111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33" customHeight="1">
      <c r="A2" s="115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24.75" customHeight="1">
      <c r="A3" s="116" t="s">
        <v>113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21" s="66" customFormat="1" ht="27.75" customHeight="1">
      <c r="A4" s="117" t="s">
        <v>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45"/>
      <c r="R4" s="45"/>
      <c r="S4" s="45"/>
      <c r="T4" s="45"/>
      <c r="U4" s="45"/>
    </row>
    <row r="5" spans="1:21" s="66" customFormat="1" ht="25.5" customHeight="1">
      <c r="A5" s="121" t="s">
        <v>37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0"/>
      <c r="O5" s="120"/>
      <c r="P5" s="120"/>
      <c r="Q5" s="45"/>
      <c r="R5" s="45"/>
      <c r="S5" s="45"/>
      <c r="T5" s="45"/>
      <c r="U5" s="45"/>
    </row>
    <row r="6" spans="1:21" s="66" customFormat="1" ht="23.25" customHeight="1">
      <c r="A6" s="47"/>
      <c r="B6" s="125" t="s">
        <v>287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O6" s="45"/>
      <c r="P6" s="45"/>
      <c r="Q6" s="45"/>
      <c r="R6" s="45"/>
      <c r="S6" s="45"/>
      <c r="T6" s="45"/>
      <c r="U6" s="45"/>
    </row>
    <row r="7" spans="1:23" s="4" customFormat="1" ht="33.75" customHeight="1">
      <c r="A7" s="5" t="s">
        <v>2</v>
      </c>
      <c r="B7" s="5" t="s">
        <v>4</v>
      </c>
      <c r="C7" s="5" t="s">
        <v>3</v>
      </c>
      <c r="D7" s="5" t="s">
        <v>151</v>
      </c>
      <c r="E7" s="5" t="s">
        <v>153</v>
      </c>
      <c r="F7" s="5" t="s">
        <v>5</v>
      </c>
      <c r="G7" s="5" t="s">
        <v>0</v>
      </c>
      <c r="H7" s="5" t="s">
        <v>6</v>
      </c>
      <c r="I7" s="5" t="s">
        <v>20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155</v>
      </c>
      <c r="O7" s="5" t="s">
        <v>364</v>
      </c>
      <c r="P7" s="5" t="s">
        <v>1</v>
      </c>
      <c r="Q7" s="27"/>
      <c r="R7" s="27"/>
      <c r="S7" s="27"/>
      <c r="T7" s="27"/>
      <c r="U7" s="27"/>
      <c r="V7" s="27"/>
      <c r="W7" s="27"/>
    </row>
    <row r="8" spans="1:23" ht="42" customHeight="1">
      <c r="A8" s="70">
        <v>23</v>
      </c>
      <c r="B8" s="14"/>
      <c r="C8" s="15">
        <v>1</v>
      </c>
      <c r="D8" s="2"/>
      <c r="E8" s="21" t="s">
        <v>154</v>
      </c>
      <c r="F8" s="75" t="s">
        <v>82</v>
      </c>
      <c r="G8" s="25" t="s">
        <v>80</v>
      </c>
      <c r="H8" s="19" t="s">
        <v>81</v>
      </c>
      <c r="I8" s="8">
        <v>88</v>
      </c>
      <c r="J8" s="3">
        <v>35</v>
      </c>
      <c r="K8" s="28" t="s">
        <v>176</v>
      </c>
      <c r="L8" s="87">
        <v>98</v>
      </c>
      <c r="M8" s="76">
        <f>SUM(L8*J8)</f>
        <v>3430</v>
      </c>
      <c r="N8" s="2">
        <f>SUM(M8/I8)</f>
        <v>38.97727272727273</v>
      </c>
      <c r="O8" s="7" t="s">
        <v>370</v>
      </c>
      <c r="P8" s="6" t="s">
        <v>357</v>
      </c>
      <c r="V8" s="69"/>
      <c r="W8" s="69"/>
    </row>
    <row r="9" spans="1:23" ht="42" customHeight="1">
      <c r="A9" s="70">
        <v>24</v>
      </c>
      <c r="B9" s="14"/>
      <c r="C9" s="15">
        <v>2</v>
      </c>
      <c r="D9" s="2"/>
      <c r="E9" s="21" t="s">
        <v>154</v>
      </c>
      <c r="F9" s="75" t="s">
        <v>210</v>
      </c>
      <c r="G9" s="25" t="s">
        <v>106</v>
      </c>
      <c r="H9" s="19" t="s">
        <v>206</v>
      </c>
      <c r="I9" s="8">
        <v>73</v>
      </c>
      <c r="J9" s="3">
        <v>35</v>
      </c>
      <c r="K9" s="28" t="s">
        <v>209</v>
      </c>
      <c r="L9" s="87">
        <v>19</v>
      </c>
      <c r="M9" s="76">
        <f>SUM(L9*J9)</f>
        <v>665</v>
      </c>
      <c r="N9" s="2">
        <f>SUM(M9/I9)</f>
        <v>9.10958904109589</v>
      </c>
      <c r="O9" s="7" t="s">
        <v>371</v>
      </c>
      <c r="P9" s="6" t="s">
        <v>108</v>
      </c>
      <c r="V9" s="69"/>
      <c r="W9" s="69"/>
    </row>
    <row r="10" spans="1:23" ht="42" customHeight="1">
      <c r="A10" s="70">
        <v>25</v>
      </c>
      <c r="B10" s="14"/>
      <c r="C10" s="15">
        <v>3</v>
      </c>
      <c r="D10" s="2"/>
      <c r="E10" s="21" t="s">
        <v>154</v>
      </c>
      <c r="F10" s="75" t="s">
        <v>444</v>
      </c>
      <c r="G10" s="25" t="s">
        <v>173</v>
      </c>
      <c r="H10" s="19" t="s">
        <v>174</v>
      </c>
      <c r="I10" s="8">
        <v>61</v>
      </c>
      <c r="J10" s="3">
        <v>35</v>
      </c>
      <c r="K10" s="28" t="s">
        <v>175</v>
      </c>
      <c r="L10" s="16">
        <v>12</v>
      </c>
      <c r="M10" s="76">
        <f>SUM(L10*J10)</f>
        <v>420</v>
      </c>
      <c r="N10" s="2">
        <f>SUM(M10/I10)</f>
        <v>6.885245901639344</v>
      </c>
      <c r="O10" s="7" t="s">
        <v>358</v>
      </c>
      <c r="P10" s="6" t="s">
        <v>32</v>
      </c>
      <c r="V10" s="69"/>
      <c r="W10" s="69"/>
    </row>
    <row r="11" spans="1:23" ht="42" customHeight="1">
      <c r="A11" s="70">
        <v>26</v>
      </c>
      <c r="B11" s="14"/>
      <c r="C11" s="15"/>
      <c r="D11" s="2"/>
      <c r="E11" s="21" t="s">
        <v>154</v>
      </c>
      <c r="F11" s="75" t="s">
        <v>445</v>
      </c>
      <c r="G11" s="25" t="s">
        <v>257</v>
      </c>
      <c r="H11" s="19" t="s">
        <v>356</v>
      </c>
      <c r="I11" s="8">
        <v>55.5</v>
      </c>
      <c r="J11" s="3">
        <v>35</v>
      </c>
      <c r="K11" s="28" t="s">
        <v>145</v>
      </c>
      <c r="L11" s="16" t="s">
        <v>366</v>
      </c>
      <c r="M11" s="76">
        <v>0</v>
      </c>
      <c r="N11" s="2">
        <f>SUM(M11/I11)</f>
        <v>0</v>
      </c>
      <c r="O11" s="7" t="s">
        <v>358</v>
      </c>
      <c r="P11" s="6" t="s">
        <v>149</v>
      </c>
      <c r="V11" s="69"/>
      <c r="W11" s="69"/>
    </row>
    <row r="12" spans="1:14" ht="27.75" customHeight="1">
      <c r="A12" s="68"/>
      <c r="B12" s="122" t="s">
        <v>362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4"/>
    </row>
    <row r="13" spans="1:24" s="4" customFormat="1" ht="33.75" customHeight="1">
      <c r="A13" s="5" t="s">
        <v>2</v>
      </c>
      <c r="B13" s="5" t="s">
        <v>4</v>
      </c>
      <c r="C13" s="5" t="s">
        <v>3</v>
      </c>
      <c r="D13" s="5" t="s">
        <v>151</v>
      </c>
      <c r="E13" s="5" t="s">
        <v>153</v>
      </c>
      <c r="F13" s="5" t="s">
        <v>5</v>
      </c>
      <c r="G13" s="5" t="s">
        <v>0</v>
      </c>
      <c r="H13" s="5" t="s">
        <v>6</v>
      </c>
      <c r="I13" s="5" t="s">
        <v>20</v>
      </c>
      <c r="J13" s="5" t="s">
        <v>7</v>
      </c>
      <c r="K13" s="5" t="s">
        <v>8</v>
      </c>
      <c r="L13" s="5" t="s">
        <v>9</v>
      </c>
      <c r="M13" s="5" t="s">
        <v>10</v>
      </c>
      <c r="N13" s="5" t="s">
        <v>155</v>
      </c>
      <c r="O13" s="5" t="s">
        <v>337</v>
      </c>
      <c r="P13" s="5" t="s">
        <v>364</v>
      </c>
      <c r="Q13" s="5" t="s">
        <v>1</v>
      </c>
      <c r="R13" s="27"/>
      <c r="S13" s="27"/>
      <c r="T13" s="27"/>
      <c r="U13" s="27"/>
      <c r="V13" s="27"/>
      <c r="W13" s="27"/>
      <c r="X13" s="27"/>
    </row>
    <row r="14" spans="1:24" ht="42" customHeight="1">
      <c r="A14" s="7"/>
      <c r="B14" s="14"/>
      <c r="C14" s="15"/>
      <c r="D14" s="2"/>
      <c r="E14" s="6" t="s">
        <v>154</v>
      </c>
      <c r="F14" s="75" t="s">
        <v>82</v>
      </c>
      <c r="G14" s="25" t="s">
        <v>80</v>
      </c>
      <c r="H14" s="19" t="s">
        <v>81</v>
      </c>
      <c r="I14" s="8">
        <v>88</v>
      </c>
      <c r="J14" s="3">
        <v>35</v>
      </c>
      <c r="K14" s="28" t="s">
        <v>176</v>
      </c>
      <c r="L14" s="16">
        <v>70</v>
      </c>
      <c r="M14" s="76">
        <f>SUM(L14*J14)</f>
        <v>2450</v>
      </c>
      <c r="N14" s="2">
        <f>SUM(M14/I14)</f>
        <v>27.84090909090909</v>
      </c>
      <c r="O14" s="81">
        <f>SUM(L14+L8)</f>
        <v>168</v>
      </c>
      <c r="P14" s="86"/>
      <c r="Q14" s="6" t="s">
        <v>357</v>
      </c>
      <c r="V14" s="69"/>
      <c r="W14" s="69"/>
      <c r="X14" s="69"/>
    </row>
    <row r="15" spans="1:24" ht="42" customHeight="1">
      <c r="A15" s="7"/>
      <c r="B15" s="14"/>
      <c r="C15" s="15"/>
      <c r="D15" s="2"/>
      <c r="E15" s="6" t="s">
        <v>154</v>
      </c>
      <c r="F15" s="75" t="s">
        <v>210</v>
      </c>
      <c r="G15" s="25" t="s">
        <v>106</v>
      </c>
      <c r="H15" s="19" t="s">
        <v>206</v>
      </c>
      <c r="I15" s="8">
        <v>73</v>
      </c>
      <c r="J15" s="3">
        <v>35</v>
      </c>
      <c r="K15" s="28" t="s">
        <v>209</v>
      </c>
      <c r="L15" s="16">
        <v>8</v>
      </c>
      <c r="M15" s="76">
        <f>SUM(L15*J15)</f>
        <v>280</v>
      </c>
      <c r="N15" s="2">
        <f>SUM(M15/I15)</f>
        <v>3.835616438356164</v>
      </c>
      <c r="O15" s="81">
        <f>SUM(L15+L9)</f>
        <v>27</v>
      </c>
      <c r="P15" s="7"/>
      <c r="Q15" s="6" t="s">
        <v>108</v>
      </c>
      <c r="V15" s="69"/>
      <c r="W15" s="69"/>
      <c r="X15" s="69"/>
    </row>
    <row r="16" spans="1:24" ht="42" customHeight="1">
      <c r="A16" s="7"/>
      <c r="B16" s="14"/>
      <c r="C16" s="15"/>
      <c r="D16" s="2"/>
      <c r="E16" s="6" t="s">
        <v>154</v>
      </c>
      <c r="F16" s="75" t="s">
        <v>444</v>
      </c>
      <c r="G16" s="25" t="s">
        <v>173</v>
      </c>
      <c r="H16" s="19" t="s">
        <v>174</v>
      </c>
      <c r="I16" s="8">
        <v>61</v>
      </c>
      <c r="J16" s="3">
        <v>35</v>
      </c>
      <c r="K16" s="28" t="s">
        <v>175</v>
      </c>
      <c r="L16" s="16">
        <v>11</v>
      </c>
      <c r="M16" s="76">
        <f>SUM(L16*J16)</f>
        <v>385</v>
      </c>
      <c r="N16" s="2">
        <f>SUM(M16/I16)</f>
        <v>6.311475409836065</v>
      </c>
      <c r="O16" s="81">
        <f>SUM(L16+L10)</f>
        <v>23</v>
      </c>
      <c r="P16" s="7"/>
      <c r="Q16" s="6" t="s">
        <v>32</v>
      </c>
      <c r="V16" s="69"/>
      <c r="W16" s="69"/>
      <c r="X16" s="69"/>
    </row>
    <row r="17" spans="1:21" ht="27.75" customHeight="1">
      <c r="A17" s="68"/>
      <c r="B17" s="108" t="s">
        <v>363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0"/>
      <c r="Q17" s="110"/>
      <c r="S17" s="67"/>
      <c r="T17" s="67"/>
      <c r="U17" s="67"/>
    </row>
    <row r="18" spans="1:27" s="4" customFormat="1" ht="33.75" customHeight="1">
      <c r="A18" s="5" t="s">
        <v>2</v>
      </c>
      <c r="B18" s="5" t="s">
        <v>4</v>
      </c>
      <c r="C18" s="5" t="s">
        <v>3</v>
      </c>
      <c r="D18" s="5" t="s">
        <v>151</v>
      </c>
      <c r="E18" s="5" t="s">
        <v>153</v>
      </c>
      <c r="F18" s="5" t="s">
        <v>5</v>
      </c>
      <c r="G18" s="5" t="s">
        <v>0</v>
      </c>
      <c r="H18" s="5" t="s">
        <v>6</v>
      </c>
      <c r="I18" s="5" t="s">
        <v>20</v>
      </c>
      <c r="J18" s="5" t="s">
        <v>7</v>
      </c>
      <c r="K18" s="5" t="s">
        <v>8</v>
      </c>
      <c r="L18" s="5" t="s">
        <v>9</v>
      </c>
      <c r="M18" s="5" t="s">
        <v>10</v>
      </c>
      <c r="N18" s="5" t="s">
        <v>442</v>
      </c>
      <c r="O18" s="5" t="s">
        <v>155</v>
      </c>
      <c r="P18" s="5" t="s">
        <v>11</v>
      </c>
      <c r="Q18" s="5" t="s">
        <v>359</v>
      </c>
      <c r="R18" s="83" t="s">
        <v>331</v>
      </c>
      <c r="S18" s="5" t="s">
        <v>364</v>
      </c>
      <c r="T18" s="5" t="s">
        <v>1</v>
      </c>
      <c r="U18" s="27"/>
      <c r="V18" s="27"/>
      <c r="W18" s="27"/>
      <c r="X18" s="27"/>
      <c r="Y18" s="27"/>
      <c r="Z18" s="27"/>
      <c r="AA18" s="27"/>
    </row>
    <row r="19" spans="1:27" ht="42" customHeight="1">
      <c r="A19" s="70">
        <v>27</v>
      </c>
      <c r="B19" s="14"/>
      <c r="C19" s="84">
        <v>1</v>
      </c>
      <c r="D19" s="2"/>
      <c r="E19" s="6" t="s">
        <v>154</v>
      </c>
      <c r="F19" s="75" t="s">
        <v>82</v>
      </c>
      <c r="G19" s="25" t="s">
        <v>80</v>
      </c>
      <c r="H19" s="19" t="s">
        <v>81</v>
      </c>
      <c r="I19" s="8">
        <v>88</v>
      </c>
      <c r="J19" s="3">
        <v>35</v>
      </c>
      <c r="K19" s="28" t="s">
        <v>176</v>
      </c>
      <c r="L19" s="16">
        <v>75</v>
      </c>
      <c r="M19" s="76">
        <f>SUM(L19*J19)</f>
        <v>2625</v>
      </c>
      <c r="N19" s="76">
        <f>SUM(J19*Q19)</f>
        <v>8505</v>
      </c>
      <c r="O19" s="2">
        <f>SUM(M19/I19)</f>
        <v>29.829545454545453</v>
      </c>
      <c r="P19" s="7"/>
      <c r="Q19" s="90">
        <f>SUM(L19+O14)</f>
        <v>243</v>
      </c>
      <c r="R19" s="92">
        <f>SUM(Q19*J19/I19)</f>
        <v>96.64772727272727</v>
      </c>
      <c r="S19" s="86" t="s">
        <v>339</v>
      </c>
      <c r="T19" s="6" t="s">
        <v>357</v>
      </c>
      <c r="V19" s="69"/>
      <c r="W19" s="69"/>
      <c r="X19" s="69"/>
      <c r="Y19" s="69"/>
      <c r="Z19" s="69"/>
      <c r="AA19" s="69"/>
    </row>
    <row r="20" spans="1:27" ht="42" customHeight="1">
      <c r="A20" s="70">
        <v>28</v>
      </c>
      <c r="B20" s="14"/>
      <c r="C20" s="84">
        <v>2</v>
      </c>
      <c r="D20" s="2"/>
      <c r="E20" s="6" t="s">
        <v>154</v>
      </c>
      <c r="F20" s="75" t="s">
        <v>210</v>
      </c>
      <c r="G20" s="25" t="s">
        <v>106</v>
      </c>
      <c r="H20" s="19" t="s">
        <v>206</v>
      </c>
      <c r="I20" s="8">
        <v>73</v>
      </c>
      <c r="J20" s="3">
        <v>35</v>
      </c>
      <c r="K20" s="28" t="s">
        <v>209</v>
      </c>
      <c r="L20" s="16">
        <v>10</v>
      </c>
      <c r="M20" s="76">
        <f>SUM(L20*J20)</f>
        <v>350</v>
      </c>
      <c r="N20" s="76">
        <f>SUM(J20*Q20)</f>
        <v>1295</v>
      </c>
      <c r="O20" s="2">
        <f>SUM(M20/I20)</f>
        <v>4.794520547945205</v>
      </c>
      <c r="P20" s="7"/>
      <c r="Q20" s="90">
        <f>SUM(L20+O15)</f>
        <v>37</v>
      </c>
      <c r="R20" s="92">
        <f>SUM(Q20*J20/I20)</f>
        <v>17.73972602739726</v>
      </c>
      <c r="S20" s="86" t="s">
        <v>339</v>
      </c>
      <c r="T20" s="6" t="s">
        <v>108</v>
      </c>
      <c r="V20" s="69"/>
      <c r="W20" s="69"/>
      <c r="X20" s="69"/>
      <c r="Y20" s="69"/>
      <c r="Z20" s="69"/>
      <c r="AA20" s="69"/>
    </row>
    <row r="21" spans="1:27" ht="42" customHeight="1">
      <c r="A21" s="70">
        <v>29</v>
      </c>
      <c r="B21" s="14"/>
      <c r="C21" s="84">
        <v>3</v>
      </c>
      <c r="D21" s="2"/>
      <c r="E21" s="6" t="s">
        <v>154</v>
      </c>
      <c r="F21" s="75" t="s">
        <v>444</v>
      </c>
      <c r="G21" s="25" t="s">
        <v>173</v>
      </c>
      <c r="H21" s="19" t="s">
        <v>174</v>
      </c>
      <c r="I21" s="8">
        <v>61</v>
      </c>
      <c r="J21" s="3">
        <v>35</v>
      </c>
      <c r="K21" s="28" t="s">
        <v>175</v>
      </c>
      <c r="L21" s="16">
        <v>11</v>
      </c>
      <c r="M21" s="76">
        <f>SUM(L21*J21)</f>
        <v>385</v>
      </c>
      <c r="N21" s="76">
        <f>SUM(J21*Q21)</f>
        <v>1190</v>
      </c>
      <c r="O21" s="2">
        <f>SUM(M21/I21)</f>
        <v>6.311475409836065</v>
      </c>
      <c r="P21" s="7"/>
      <c r="Q21" s="91">
        <f>SUM(L21+O16)</f>
        <v>34</v>
      </c>
      <c r="R21" s="92">
        <f>SUM(Q21*J21/I21)</f>
        <v>19.508196721311474</v>
      </c>
      <c r="S21" s="7"/>
      <c r="T21" s="6" t="s">
        <v>32</v>
      </c>
      <c r="V21" s="69"/>
      <c r="W21" s="69"/>
      <c r="X21" s="69"/>
      <c r="Y21" s="69"/>
      <c r="Z21" s="69"/>
      <c r="AA21" s="69"/>
    </row>
  </sheetData>
  <sheetProtection/>
  <mergeCells count="8">
    <mergeCell ref="B17:Q17"/>
    <mergeCell ref="A5:P5"/>
    <mergeCell ref="B12:N12"/>
    <mergeCell ref="A1:P1"/>
    <mergeCell ref="A2:P2"/>
    <mergeCell ref="A3:P3"/>
    <mergeCell ref="A4:P4"/>
    <mergeCell ref="B6:N6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50"/>
  <sheetViews>
    <sheetView zoomScale="70" zoomScaleNormal="70" zoomScalePageLayoutView="0" workbookViewId="0" topLeftCell="A40">
      <selection activeCell="M54" sqref="M54"/>
    </sheetView>
  </sheetViews>
  <sheetFormatPr defaultColWidth="9.140625" defaultRowHeight="15"/>
  <cols>
    <col min="1" max="1" width="6.57421875" style="31" customWidth="1"/>
    <col min="2" max="2" width="7.7109375" style="10" customWidth="1"/>
    <col min="3" max="3" width="9.8515625" style="17" customWidth="1"/>
    <col min="4" max="4" width="9.8515625" style="10" customWidth="1"/>
    <col min="5" max="5" width="20.8515625" style="10" customWidth="1"/>
    <col min="6" max="6" width="9.8515625" style="24" customWidth="1"/>
    <col min="7" max="7" width="27.8515625" style="11" customWidth="1"/>
    <col min="8" max="8" width="21.7109375" style="20" customWidth="1"/>
    <col min="9" max="9" width="10.7109375" style="10" customWidth="1"/>
    <col min="10" max="10" width="8.421875" style="10" customWidth="1"/>
    <col min="11" max="11" width="35.7109375" style="9" customWidth="1"/>
    <col min="12" max="12" width="11.7109375" style="31" customWidth="1"/>
    <col min="13" max="13" width="12.00390625" style="31" customWidth="1"/>
    <col min="14" max="14" width="12.28125" style="31" customWidth="1"/>
    <col min="15" max="15" width="33.140625" style="30" customWidth="1"/>
    <col min="16" max="16" width="15.7109375" style="30" customWidth="1"/>
    <col min="17" max="17" width="24.00390625" style="30" customWidth="1"/>
    <col min="18" max="18" width="14.421875" style="30" customWidth="1"/>
    <col min="19" max="19" width="27.28125" style="30" customWidth="1"/>
    <col min="20" max="20" width="16.7109375" style="30" customWidth="1"/>
    <col min="21" max="21" width="9.140625" style="30" customWidth="1"/>
    <col min="22" max="16384" width="9.140625" style="31" customWidth="1"/>
  </cols>
  <sheetData>
    <row r="1" spans="1:21" s="41" customFormat="1" ht="21.75" customHeight="1">
      <c r="A1" s="114" t="s">
        <v>111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46"/>
      <c r="R1" s="46"/>
      <c r="S1" s="46"/>
      <c r="T1" s="46"/>
      <c r="U1" s="46"/>
    </row>
    <row r="2" spans="1:21" s="41" customFormat="1" ht="33" customHeight="1">
      <c r="A2" s="115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46"/>
      <c r="R2" s="46"/>
      <c r="S2" s="46"/>
      <c r="T2" s="46"/>
      <c r="U2" s="46"/>
    </row>
    <row r="3" spans="1:21" s="41" customFormat="1" ht="24.75" customHeight="1">
      <c r="A3" s="116" t="s">
        <v>113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46"/>
      <c r="R3" s="46"/>
      <c r="S3" s="46"/>
      <c r="T3" s="46"/>
      <c r="U3" s="46"/>
    </row>
    <row r="4" spans="1:21" s="43" customFormat="1" ht="27.75" customHeight="1">
      <c r="A4" s="117" t="s">
        <v>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45"/>
      <c r="R4" s="45"/>
      <c r="S4" s="45"/>
      <c r="T4" s="45"/>
      <c r="U4" s="45"/>
    </row>
    <row r="5" spans="1:20" s="43" customFormat="1" ht="26.25" customHeight="1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20"/>
      <c r="P5" s="120"/>
      <c r="Q5" s="45"/>
      <c r="R5" s="45"/>
      <c r="S5" s="45"/>
      <c r="T5" s="45"/>
    </row>
    <row r="6" spans="1:21" s="26" customFormat="1" ht="21" customHeight="1">
      <c r="A6" s="13"/>
      <c r="B6" s="111" t="s">
        <v>383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  <c r="O6" s="29"/>
      <c r="P6" s="29"/>
      <c r="Q6" s="29"/>
      <c r="R6" s="29"/>
      <c r="S6" s="29"/>
      <c r="T6" s="29"/>
      <c r="U6" s="29"/>
    </row>
    <row r="7" spans="1:23" s="4" customFormat="1" ht="33.75" customHeight="1">
      <c r="A7" s="5" t="s">
        <v>2</v>
      </c>
      <c r="B7" s="5" t="s">
        <v>4</v>
      </c>
      <c r="C7" s="5" t="s">
        <v>3</v>
      </c>
      <c r="D7" s="5" t="s">
        <v>151</v>
      </c>
      <c r="E7" s="5" t="s">
        <v>153</v>
      </c>
      <c r="F7" s="5" t="s">
        <v>5</v>
      </c>
      <c r="G7" s="5" t="s">
        <v>0</v>
      </c>
      <c r="H7" s="5" t="s">
        <v>6</v>
      </c>
      <c r="I7" s="5" t="s">
        <v>20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155</v>
      </c>
      <c r="O7" s="5" t="s">
        <v>11</v>
      </c>
      <c r="P7" s="5" t="s">
        <v>1</v>
      </c>
      <c r="Q7" s="27"/>
      <c r="R7" s="27"/>
      <c r="S7" s="27"/>
      <c r="T7" s="27"/>
      <c r="U7" s="27"/>
      <c r="V7" s="27"/>
      <c r="W7" s="27"/>
    </row>
    <row r="8" spans="1:23" s="50" customFormat="1" ht="42" customHeight="1">
      <c r="A8" s="70">
        <v>41</v>
      </c>
      <c r="B8" s="14"/>
      <c r="C8" s="98">
        <v>1</v>
      </c>
      <c r="D8" s="2"/>
      <c r="E8" s="21" t="s">
        <v>154</v>
      </c>
      <c r="F8" s="75" t="s">
        <v>35</v>
      </c>
      <c r="G8" s="25" t="s">
        <v>33</v>
      </c>
      <c r="H8" s="23" t="s">
        <v>34</v>
      </c>
      <c r="I8" s="8">
        <v>88.45</v>
      </c>
      <c r="J8" s="3">
        <v>55</v>
      </c>
      <c r="K8" s="18" t="s">
        <v>116</v>
      </c>
      <c r="L8" s="87">
        <v>132</v>
      </c>
      <c r="M8" s="76">
        <f aca="true" t="shared" si="0" ref="M8:M15">SUM(J8*L8)</f>
        <v>7260</v>
      </c>
      <c r="N8" s="2">
        <f aca="true" t="shared" si="1" ref="N8:N16">SUM(M8/I8)</f>
        <v>82.08027133973997</v>
      </c>
      <c r="O8" s="86" t="s">
        <v>378</v>
      </c>
      <c r="P8" s="6" t="s">
        <v>36</v>
      </c>
      <c r="Q8" s="51"/>
      <c r="R8" s="51"/>
      <c r="S8" s="51"/>
      <c r="T8" s="51"/>
      <c r="U8" s="51"/>
      <c r="V8" s="51"/>
      <c r="W8" s="51"/>
    </row>
    <row r="9" spans="1:23" s="50" customFormat="1" ht="42" customHeight="1">
      <c r="A9" s="70">
        <v>42</v>
      </c>
      <c r="B9" s="14"/>
      <c r="C9" s="98">
        <v>2</v>
      </c>
      <c r="D9" s="2"/>
      <c r="E9" s="6" t="s">
        <v>154</v>
      </c>
      <c r="F9" s="65" t="s">
        <v>211</v>
      </c>
      <c r="G9" s="25" t="s">
        <v>205</v>
      </c>
      <c r="H9" s="19" t="s">
        <v>208</v>
      </c>
      <c r="I9" s="8">
        <v>75.95</v>
      </c>
      <c r="J9" s="3">
        <v>55</v>
      </c>
      <c r="K9" s="18" t="s">
        <v>303</v>
      </c>
      <c r="L9" s="16">
        <v>83</v>
      </c>
      <c r="M9" s="76">
        <f t="shared" si="0"/>
        <v>4565</v>
      </c>
      <c r="N9" s="2">
        <f t="shared" si="1"/>
        <v>60.105332455562866</v>
      </c>
      <c r="O9" s="86" t="s">
        <v>12</v>
      </c>
      <c r="P9" s="6" t="s">
        <v>376</v>
      </c>
      <c r="Q9" s="51"/>
      <c r="R9" s="51"/>
      <c r="S9" s="51"/>
      <c r="T9" s="51"/>
      <c r="U9" s="51"/>
      <c r="V9" s="51"/>
      <c r="W9" s="51"/>
    </row>
    <row r="10" spans="1:23" s="50" customFormat="1" ht="42" customHeight="1">
      <c r="A10" s="70">
        <v>43</v>
      </c>
      <c r="B10" s="14"/>
      <c r="C10" s="98">
        <v>3</v>
      </c>
      <c r="D10" s="2"/>
      <c r="E10" s="21" t="s">
        <v>154</v>
      </c>
      <c r="F10" s="75" t="s">
        <v>408</v>
      </c>
      <c r="G10" s="25" t="s">
        <v>300</v>
      </c>
      <c r="H10" s="19" t="s">
        <v>167</v>
      </c>
      <c r="I10" s="8">
        <v>70</v>
      </c>
      <c r="J10" s="3">
        <v>55</v>
      </c>
      <c r="K10" s="28" t="s">
        <v>166</v>
      </c>
      <c r="L10" s="16">
        <v>68</v>
      </c>
      <c r="M10" s="76">
        <f t="shared" si="0"/>
        <v>3740</v>
      </c>
      <c r="N10" s="2">
        <f t="shared" si="1"/>
        <v>53.42857142857143</v>
      </c>
      <c r="O10" s="86" t="s">
        <v>41</v>
      </c>
      <c r="P10" s="6" t="s">
        <v>351</v>
      </c>
      <c r="Q10" s="51"/>
      <c r="R10" s="51"/>
      <c r="S10" s="51"/>
      <c r="T10" s="51"/>
      <c r="U10" s="51"/>
      <c r="V10" s="51"/>
      <c r="W10" s="51"/>
    </row>
    <row r="11" spans="1:23" s="50" customFormat="1" ht="42" customHeight="1">
      <c r="A11" s="70">
        <v>44</v>
      </c>
      <c r="B11" s="14"/>
      <c r="C11" s="98">
        <v>4</v>
      </c>
      <c r="D11" s="2"/>
      <c r="E11" s="21" t="s">
        <v>154</v>
      </c>
      <c r="F11" s="53" t="s">
        <v>99</v>
      </c>
      <c r="G11" s="25" t="s">
        <v>98</v>
      </c>
      <c r="H11" s="19" t="s">
        <v>253</v>
      </c>
      <c r="I11" s="8">
        <v>71</v>
      </c>
      <c r="J11" s="3">
        <v>55</v>
      </c>
      <c r="K11" s="28" t="s">
        <v>267</v>
      </c>
      <c r="L11" s="16">
        <v>66</v>
      </c>
      <c r="M11" s="76">
        <f t="shared" si="0"/>
        <v>3630</v>
      </c>
      <c r="N11" s="2">
        <f t="shared" si="1"/>
        <v>51.12676056338028</v>
      </c>
      <c r="O11" s="86" t="s">
        <v>41</v>
      </c>
      <c r="P11" s="6" t="s">
        <v>295</v>
      </c>
      <c r="Q11" s="51"/>
      <c r="R11" s="51"/>
      <c r="S11" s="51"/>
      <c r="T11" s="51"/>
      <c r="U11" s="51"/>
      <c r="V11" s="51"/>
      <c r="W11" s="51"/>
    </row>
    <row r="12" spans="1:23" s="50" customFormat="1" ht="42" customHeight="1">
      <c r="A12" s="70">
        <v>45</v>
      </c>
      <c r="B12" s="14"/>
      <c r="C12" s="98">
        <v>5</v>
      </c>
      <c r="D12" s="2"/>
      <c r="E12" s="6" t="s">
        <v>154</v>
      </c>
      <c r="F12" s="65" t="s">
        <v>432</v>
      </c>
      <c r="G12" s="25" t="s">
        <v>85</v>
      </c>
      <c r="H12" s="19" t="s">
        <v>181</v>
      </c>
      <c r="I12" s="8">
        <v>65.65</v>
      </c>
      <c r="J12" s="3">
        <v>55</v>
      </c>
      <c r="K12" s="18" t="s">
        <v>116</v>
      </c>
      <c r="L12" s="16">
        <v>52</v>
      </c>
      <c r="M12" s="76">
        <f t="shared" si="0"/>
        <v>2860</v>
      </c>
      <c r="N12" s="2">
        <f t="shared" si="1"/>
        <v>43.56435643564356</v>
      </c>
      <c r="O12" s="86" t="s">
        <v>41</v>
      </c>
      <c r="P12" s="6" t="s">
        <v>13</v>
      </c>
      <c r="Q12" s="51"/>
      <c r="R12" s="51"/>
      <c r="S12" s="51"/>
      <c r="T12" s="51"/>
      <c r="U12" s="51"/>
      <c r="V12" s="51"/>
      <c r="W12" s="51"/>
    </row>
    <row r="13" spans="1:23" s="50" customFormat="1" ht="42" customHeight="1">
      <c r="A13" s="70">
        <v>46</v>
      </c>
      <c r="B13" s="14"/>
      <c r="C13" s="15">
        <v>6</v>
      </c>
      <c r="D13" s="2"/>
      <c r="E13" s="6" t="s">
        <v>154</v>
      </c>
      <c r="F13" s="65" t="s">
        <v>430</v>
      </c>
      <c r="G13" s="25" t="s">
        <v>182</v>
      </c>
      <c r="H13" s="23" t="s">
        <v>377</v>
      </c>
      <c r="I13" s="8">
        <v>78</v>
      </c>
      <c r="J13" s="3">
        <v>55</v>
      </c>
      <c r="K13" s="18" t="s">
        <v>175</v>
      </c>
      <c r="L13" s="16">
        <v>58</v>
      </c>
      <c r="M13" s="76">
        <f t="shared" si="0"/>
        <v>3190</v>
      </c>
      <c r="N13" s="2">
        <f t="shared" si="1"/>
        <v>40.8974358974359</v>
      </c>
      <c r="O13" s="7" t="s">
        <v>367</v>
      </c>
      <c r="P13" s="6" t="s">
        <v>32</v>
      </c>
      <c r="Q13" s="51"/>
      <c r="R13" s="51"/>
      <c r="S13" s="51"/>
      <c r="T13" s="51"/>
      <c r="U13" s="51"/>
      <c r="V13" s="51"/>
      <c r="W13" s="51"/>
    </row>
    <row r="14" spans="1:23" s="56" customFormat="1" ht="42" customHeight="1">
      <c r="A14" s="70">
        <v>47</v>
      </c>
      <c r="B14" s="14"/>
      <c r="C14" s="15">
        <v>7</v>
      </c>
      <c r="D14" s="2"/>
      <c r="E14" s="21" t="s">
        <v>154</v>
      </c>
      <c r="F14" s="65" t="s">
        <v>433</v>
      </c>
      <c r="G14" s="25" t="s">
        <v>183</v>
      </c>
      <c r="H14" s="19" t="s">
        <v>252</v>
      </c>
      <c r="I14" s="8">
        <v>74.45</v>
      </c>
      <c r="J14" s="3">
        <v>55</v>
      </c>
      <c r="K14" s="28" t="s">
        <v>184</v>
      </c>
      <c r="L14" s="16">
        <v>23</v>
      </c>
      <c r="M14" s="76">
        <f t="shared" si="0"/>
        <v>1265</v>
      </c>
      <c r="N14" s="2">
        <f t="shared" si="1"/>
        <v>16.991269308260577</v>
      </c>
      <c r="O14" s="7" t="s">
        <v>358</v>
      </c>
      <c r="P14" s="6" t="s">
        <v>13</v>
      </c>
      <c r="Q14" s="58"/>
      <c r="R14" s="58"/>
      <c r="S14" s="58"/>
      <c r="T14" s="58"/>
      <c r="U14" s="58"/>
      <c r="V14" s="58"/>
      <c r="W14" s="58"/>
    </row>
    <row r="15" spans="1:23" s="60" customFormat="1" ht="42" customHeight="1">
      <c r="A15" s="70">
        <v>48</v>
      </c>
      <c r="B15" s="14"/>
      <c r="C15" s="15">
        <v>8</v>
      </c>
      <c r="D15" s="2"/>
      <c r="E15" s="21" t="s">
        <v>154</v>
      </c>
      <c r="F15" s="65" t="s">
        <v>431</v>
      </c>
      <c r="G15" s="25" t="s">
        <v>272</v>
      </c>
      <c r="H15" s="19" t="s">
        <v>274</v>
      </c>
      <c r="I15" s="8">
        <v>56.5</v>
      </c>
      <c r="J15" s="3">
        <v>55</v>
      </c>
      <c r="K15" s="18" t="s">
        <v>267</v>
      </c>
      <c r="L15" s="16">
        <v>11</v>
      </c>
      <c r="M15" s="76">
        <f t="shared" si="0"/>
        <v>605</v>
      </c>
      <c r="N15" s="2">
        <f t="shared" si="1"/>
        <v>10.70796460176991</v>
      </c>
      <c r="O15" s="7" t="s">
        <v>358</v>
      </c>
      <c r="P15" s="6" t="s">
        <v>295</v>
      </c>
      <c r="Q15" s="63"/>
      <c r="R15" s="63"/>
      <c r="S15" s="63"/>
      <c r="T15" s="63"/>
      <c r="U15" s="63"/>
      <c r="V15" s="63"/>
      <c r="W15" s="63"/>
    </row>
    <row r="16" spans="1:23" s="41" customFormat="1" ht="42" customHeight="1">
      <c r="A16" s="70">
        <v>49</v>
      </c>
      <c r="B16" s="14"/>
      <c r="C16" s="15">
        <v>9</v>
      </c>
      <c r="D16" s="2"/>
      <c r="E16" s="21" t="s">
        <v>154</v>
      </c>
      <c r="F16" s="65" t="s">
        <v>429</v>
      </c>
      <c r="G16" s="25" t="s">
        <v>177</v>
      </c>
      <c r="H16" s="19" t="s">
        <v>178</v>
      </c>
      <c r="I16" s="8">
        <v>31.2</v>
      </c>
      <c r="J16" s="3">
        <v>55</v>
      </c>
      <c r="K16" s="18" t="s">
        <v>175</v>
      </c>
      <c r="L16" s="16" t="s">
        <v>366</v>
      </c>
      <c r="M16" s="76">
        <v>0</v>
      </c>
      <c r="N16" s="2">
        <f t="shared" si="1"/>
        <v>0</v>
      </c>
      <c r="O16" s="7" t="s">
        <v>358</v>
      </c>
      <c r="P16" s="6" t="s">
        <v>32</v>
      </c>
      <c r="Q16" s="46"/>
      <c r="R16" s="46"/>
      <c r="S16" s="46"/>
      <c r="T16" s="46"/>
      <c r="U16" s="46"/>
      <c r="V16" s="46"/>
      <c r="W16" s="46"/>
    </row>
    <row r="17" spans="1:21" s="26" customFormat="1" ht="23.25" customHeight="1">
      <c r="A17" s="13"/>
      <c r="B17" s="111" t="s">
        <v>384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  <c r="O17" s="29"/>
      <c r="P17" s="29"/>
      <c r="Q17" s="29"/>
      <c r="R17" s="29"/>
      <c r="S17" s="29"/>
      <c r="T17" s="29"/>
      <c r="U17" s="29"/>
    </row>
    <row r="18" spans="1:23" s="4" customFormat="1" ht="33.75" customHeight="1">
      <c r="A18" s="5" t="s">
        <v>2</v>
      </c>
      <c r="B18" s="5" t="s">
        <v>4</v>
      </c>
      <c r="C18" s="5" t="s">
        <v>3</v>
      </c>
      <c r="D18" s="5" t="s">
        <v>151</v>
      </c>
      <c r="E18" s="5" t="s">
        <v>153</v>
      </c>
      <c r="F18" s="5" t="s">
        <v>5</v>
      </c>
      <c r="G18" s="5" t="s">
        <v>0</v>
      </c>
      <c r="H18" s="5" t="s">
        <v>6</v>
      </c>
      <c r="I18" s="5" t="s">
        <v>20</v>
      </c>
      <c r="J18" s="5" t="s">
        <v>7</v>
      </c>
      <c r="K18" s="5" t="s">
        <v>8</v>
      </c>
      <c r="L18" s="5" t="s">
        <v>9</v>
      </c>
      <c r="M18" s="5" t="s">
        <v>10</v>
      </c>
      <c r="N18" s="5" t="s">
        <v>155</v>
      </c>
      <c r="O18" s="5" t="s">
        <v>11</v>
      </c>
      <c r="P18" s="5" t="s">
        <v>1</v>
      </c>
      <c r="Q18" s="27"/>
      <c r="R18" s="27"/>
      <c r="S18" s="27"/>
      <c r="T18" s="27"/>
      <c r="U18" s="27"/>
      <c r="V18" s="27"/>
      <c r="W18" s="27"/>
    </row>
    <row r="19" spans="1:23" s="67" customFormat="1" ht="42" customHeight="1">
      <c r="A19" s="70">
        <v>50</v>
      </c>
      <c r="B19" s="14"/>
      <c r="C19" s="98">
        <v>1</v>
      </c>
      <c r="D19" s="2"/>
      <c r="E19" s="21" t="s">
        <v>154</v>
      </c>
      <c r="F19" s="75" t="s">
        <v>126</v>
      </c>
      <c r="G19" s="25" t="s">
        <v>83</v>
      </c>
      <c r="H19" s="19" t="s">
        <v>93</v>
      </c>
      <c r="I19" s="8">
        <v>99.25</v>
      </c>
      <c r="J19" s="3">
        <v>55</v>
      </c>
      <c r="K19" s="28" t="s">
        <v>176</v>
      </c>
      <c r="L19" s="87">
        <v>82</v>
      </c>
      <c r="M19" s="76">
        <f aca="true" t="shared" si="2" ref="M19:M24">SUM(L19*J19)</f>
        <v>4510</v>
      </c>
      <c r="N19" s="2">
        <f aca="true" t="shared" si="3" ref="N19:N25">SUM(M19/I19)</f>
        <v>45.440806045340054</v>
      </c>
      <c r="O19" s="86" t="s">
        <v>380</v>
      </c>
      <c r="P19" s="6" t="s">
        <v>357</v>
      </c>
      <c r="Q19" s="69"/>
      <c r="R19" s="69"/>
      <c r="S19" s="69"/>
      <c r="T19" s="69"/>
      <c r="U19" s="69"/>
      <c r="V19" s="69"/>
      <c r="W19" s="69"/>
    </row>
    <row r="20" spans="1:23" s="41" customFormat="1" ht="42" customHeight="1">
      <c r="A20" s="70">
        <v>51</v>
      </c>
      <c r="B20" s="15"/>
      <c r="C20" s="98">
        <v>2</v>
      </c>
      <c r="D20" s="2"/>
      <c r="E20" s="21" t="s">
        <v>154</v>
      </c>
      <c r="F20" s="53" t="s">
        <v>144</v>
      </c>
      <c r="G20" s="25" t="s">
        <v>103</v>
      </c>
      <c r="H20" s="19" t="s">
        <v>104</v>
      </c>
      <c r="I20" s="8">
        <v>91</v>
      </c>
      <c r="J20" s="3">
        <v>55</v>
      </c>
      <c r="K20" s="28" t="s">
        <v>207</v>
      </c>
      <c r="L20" s="87">
        <v>74</v>
      </c>
      <c r="M20" s="76">
        <f t="shared" si="2"/>
        <v>4070</v>
      </c>
      <c r="N20" s="2">
        <f t="shared" si="3"/>
        <v>44.72527472527472</v>
      </c>
      <c r="O20" s="86" t="s">
        <v>387</v>
      </c>
      <c r="P20" s="6" t="s">
        <v>13</v>
      </c>
      <c r="Q20" s="46"/>
      <c r="R20" s="46"/>
      <c r="S20" s="46"/>
      <c r="T20" s="46"/>
      <c r="U20" s="46"/>
      <c r="V20" s="46"/>
      <c r="W20" s="67"/>
    </row>
    <row r="21" spans="1:23" s="50" customFormat="1" ht="42" customHeight="1">
      <c r="A21" s="70">
        <v>52</v>
      </c>
      <c r="B21" s="14"/>
      <c r="C21" s="98">
        <v>3</v>
      </c>
      <c r="D21" s="2"/>
      <c r="E21" s="6" t="s">
        <v>154</v>
      </c>
      <c r="F21" s="65" t="s">
        <v>397</v>
      </c>
      <c r="G21" s="25" t="s">
        <v>301</v>
      </c>
      <c r="H21" s="19" t="s">
        <v>302</v>
      </c>
      <c r="I21" s="8">
        <v>59.25</v>
      </c>
      <c r="J21" s="3">
        <v>55</v>
      </c>
      <c r="K21" s="18" t="s">
        <v>179</v>
      </c>
      <c r="L21" s="16">
        <v>46</v>
      </c>
      <c r="M21" s="76">
        <f t="shared" si="2"/>
        <v>2530</v>
      </c>
      <c r="N21" s="2">
        <f t="shared" si="3"/>
        <v>42.70042194092827</v>
      </c>
      <c r="O21" s="7" t="s">
        <v>367</v>
      </c>
      <c r="P21" s="6" t="s">
        <v>379</v>
      </c>
      <c r="Q21" s="51"/>
      <c r="R21" s="51"/>
      <c r="S21" s="51"/>
      <c r="T21" s="51"/>
      <c r="U21" s="51"/>
      <c r="V21" s="51"/>
      <c r="W21" s="51"/>
    </row>
    <row r="22" spans="1:23" s="50" customFormat="1" ht="42" customHeight="1">
      <c r="A22" s="70">
        <v>53</v>
      </c>
      <c r="B22" s="14"/>
      <c r="C22" s="15">
        <v>4</v>
      </c>
      <c r="D22" s="2"/>
      <c r="E22" s="21" t="s">
        <v>154</v>
      </c>
      <c r="F22" s="75" t="s">
        <v>250</v>
      </c>
      <c r="G22" s="25" t="s">
        <v>248</v>
      </c>
      <c r="H22" s="93" t="s">
        <v>251</v>
      </c>
      <c r="I22" s="8">
        <v>94</v>
      </c>
      <c r="J22" s="3">
        <v>55</v>
      </c>
      <c r="K22" s="28" t="s">
        <v>249</v>
      </c>
      <c r="L22" s="87">
        <v>63</v>
      </c>
      <c r="M22" s="76">
        <f t="shared" si="2"/>
        <v>3465</v>
      </c>
      <c r="N22" s="2">
        <f t="shared" si="3"/>
        <v>36.861702127659576</v>
      </c>
      <c r="O22" s="7" t="s">
        <v>388</v>
      </c>
      <c r="P22" s="6" t="s">
        <v>381</v>
      </c>
      <c r="Q22" s="51"/>
      <c r="R22" s="51"/>
      <c r="S22" s="51"/>
      <c r="T22" s="51"/>
      <c r="U22" s="51"/>
      <c r="V22" s="51"/>
      <c r="W22" s="51"/>
    </row>
    <row r="23" spans="1:23" s="67" customFormat="1" ht="49.5" customHeight="1">
      <c r="A23" s="70">
        <v>54</v>
      </c>
      <c r="B23" s="14"/>
      <c r="C23" s="15">
        <v>5</v>
      </c>
      <c r="D23" s="2"/>
      <c r="E23" s="21" t="s">
        <v>154</v>
      </c>
      <c r="F23" s="75" t="s">
        <v>107</v>
      </c>
      <c r="G23" s="25" t="s">
        <v>202</v>
      </c>
      <c r="H23" s="19" t="s">
        <v>203</v>
      </c>
      <c r="I23" s="8">
        <v>72</v>
      </c>
      <c r="J23" s="3">
        <v>55</v>
      </c>
      <c r="K23" s="28" t="s">
        <v>382</v>
      </c>
      <c r="L23" s="16">
        <v>33</v>
      </c>
      <c r="M23" s="76">
        <f t="shared" si="2"/>
        <v>1815</v>
      </c>
      <c r="N23" s="2">
        <f t="shared" si="3"/>
        <v>25.208333333333332</v>
      </c>
      <c r="O23" s="7" t="s">
        <v>353</v>
      </c>
      <c r="P23" s="6" t="s">
        <v>192</v>
      </c>
      <c r="Q23" s="69"/>
      <c r="R23" s="69"/>
      <c r="S23" s="69"/>
      <c r="T23" s="69"/>
      <c r="U23" s="69"/>
      <c r="V23" s="69"/>
      <c r="W23" s="69"/>
    </row>
    <row r="24" spans="1:23" s="67" customFormat="1" ht="42" customHeight="1">
      <c r="A24" s="70">
        <v>55</v>
      </c>
      <c r="B24" s="14"/>
      <c r="C24" s="15">
        <v>6</v>
      </c>
      <c r="D24" s="2"/>
      <c r="E24" s="21" t="s">
        <v>154</v>
      </c>
      <c r="F24" s="75" t="s">
        <v>124</v>
      </c>
      <c r="G24" s="25" t="s">
        <v>86</v>
      </c>
      <c r="H24" s="19" t="s">
        <v>94</v>
      </c>
      <c r="I24" s="8">
        <v>88</v>
      </c>
      <c r="J24" s="3">
        <v>55</v>
      </c>
      <c r="K24" s="18" t="s">
        <v>179</v>
      </c>
      <c r="L24" s="16">
        <v>38</v>
      </c>
      <c r="M24" s="76">
        <f t="shared" si="2"/>
        <v>2090</v>
      </c>
      <c r="N24" s="2">
        <f t="shared" si="3"/>
        <v>23.75</v>
      </c>
      <c r="O24" s="7" t="s">
        <v>353</v>
      </c>
      <c r="P24" s="6" t="s">
        <v>13</v>
      </c>
      <c r="Q24" s="69"/>
      <c r="R24" s="69"/>
      <c r="S24" s="69"/>
      <c r="T24" s="69"/>
      <c r="U24" s="69"/>
      <c r="V24" s="69"/>
      <c r="W24" s="69"/>
    </row>
    <row r="25" spans="1:22" s="60" customFormat="1" ht="42" customHeight="1">
      <c r="A25" s="70">
        <v>56</v>
      </c>
      <c r="B25" s="15"/>
      <c r="C25" s="15">
        <v>7</v>
      </c>
      <c r="D25" s="2"/>
      <c r="E25" s="21" t="s">
        <v>154</v>
      </c>
      <c r="F25" s="62" t="s">
        <v>102</v>
      </c>
      <c r="G25" s="25" t="s">
        <v>100</v>
      </c>
      <c r="H25" s="19" t="s">
        <v>101</v>
      </c>
      <c r="I25" s="8">
        <v>75</v>
      </c>
      <c r="J25" s="3">
        <v>55</v>
      </c>
      <c r="K25" s="28" t="s">
        <v>273</v>
      </c>
      <c r="L25" s="16" t="s">
        <v>304</v>
      </c>
      <c r="M25" s="76">
        <v>0</v>
      </c>
      <c r="N25" s="2">
        <f t="shared" si="3"/>
        <v>0</v>
      </c>
      <c r="O25" s="6"/>
      <c r="P25" s="6" t="s">
        <v>295</v>
      </c>
      <c r="Q25" s="63"/>
      <c r="R25" s="63"/>
      <c r="S25" s="63"/>
      <c r="T25" s="63"/>
      <c r="U25" s="63"/>
      <c r="V25" s="63"/>
    </row>
    <row r="26" spans="1:21" s="67" customFormat="1" ht="27.75" customHeight="1">
      <c r="A26" s="68"/>
      <c r="B26" s="133" t="s">
        <v>461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69"/>
      <c r="P26" s="69"/>
      <c r="Q26" s="69"/>
      <c r="R26" s="69"/>
      <c r="S26" s="69"/>
      <c r="T26" s="69"/>
      <c r="U26" s="69"/>
    </row>
    <row r="27" spans="1:23" s="4" customFormat="1" ht="33.75" customHeight="1">
      <c r="A27" s="5" t="s">
        <v>2</v>
      </c>
      <c r="B27" s="5" t="s">
        <v>4</v>
      </c>
      <c r="C27" s="5" t="s">
        <v>3</v>
      </c>
      <c r="D27" s="5" t="s">
        <v>151</v>
      </c>
      <c r="E27" s="5" t="s">
        <v>153</v>
      </c>
      <c r="F27" s="5" t="s">
        <v>5</v>
      </c>
      <c r="G27" s="5" t="s">
        <v>0</v>
      </c>
      <c r="H27" s="5" t="s">
        <v>6</v>
      </c>
      <c r="I27" s="5" t="s">
        <v>20</v>
      </c>
      <c r="J27" s="5" t="s">
        <v>7</v>
      </c>
      <c r="K27" s="5" t="s">
        <v>8</v>
      </c>
      <c r="L27" s="5" t="s">
        <v>9</v>
      </c>
      <c r="M27" s="5" t="s">
        <v>10</v>
      </c>
      <c r="N27" s="5" t="s">
        <v>155</v>
      </c>
      <c r="O27" s="5" t="s">
        <v>11</v>
      </c>
      <c r="P27" s="5" t="s">
        <v>1</v>
      </c>
      <c r="Q27" s="27"/>
      <c r="R27" s="27"/>
      <c r="S27" s="27"/>
      <c r="T27" s="27"/>
      <c r="U27" s="27"/>
      <c r="V27" s="27"/>
      <c r="W27" s="27"/>
    </row>
    <row r="28" spans="1:23" s="67" customFormat="1" ht="42" customHeight="1">
      <c r="A28" s="7"/>
      <c r="B28" s="14"/>
      <c r="C28" s="15"/>
      <c r="D28" s="2"/>
      <c r="E28" s="21" t="s">
        <v>154</v>
      </c>
      <c r="F28" s="75" t="s">
        <v>35</v>
      </c>
      <c r="G28" s="25" t="s">
        <v>33</v>
      </c>
      <c r="H28" s="23" t="s">
        <v>34</v>
      </c>
      <c r="I28" s="8">
        <v>88.45</v>
      </c>
      <c r="J28" s="3">
        <v>55</v>
      </c>
      <c r="K28" s="18" t="s">
        <v>116</v>
      </c>
      <c r="L28" s="87">
        <v>132</v>
      </c>
      <c r="M28" s="76">
        <f>SUM(J28*L28)</f>
        <v>7260</v>
      </c>
      <c r="N28" s="2">
        <f>SUM(M28/I28)</f>
        <v>82.08027133973997</v>
      </c>
      <c r="O28" s="86" t="s">
        <v>165</v>
      </c>
      <c r="P28" s="6" t="s">
        <v>36</v>
      </c>
      <c r="Q28" s="69"/>
      <c r="R28" s="69"/>
      <c r="S28" s="69"/>
      <c r="T28" s="69"/>
      <c r="U28" s="69"/>
      <c r="V28" s="69"/>
      <c r="W28" s="69"/>
    </row>
    <row r="29" spans="1:23" s="67" customFormat="1" ht="42" customHeight="1">
      <c r="A29" s="7"/>
      <c r="B29" s="14"/>
      <c r="C29" s="15"/>
      <c r="D29" s="2"/>
      <c r="E29" s="6" t="s">
        <v>154</v>
      </c>
      <c r="F29" s="65" t="s">
        <v>211</v>
      </c>
      <c r="G29" s="25" t="s">
        <v>205</v>
      </c>
      <c r="H29" s="19" t="s">
        <v>208</v>
      </c>
      <c r="I29" s="8">
        <v>75.95</v>
      </c>
      <c r="J29" s="3">
        <v>55</v>
      </c>
      <c r="K29" s="18" t="s">
        <v>303</v>
      </c>
      <c r="L29" s="16">
        <v>83</v>
      </c>
      <c r="M29" s="76">
        <f>SUM(J29*L29)</f>
        <v>4565</v>
      </c>
      <c r="N29" s="2">
        <f>SUM(M29/I29)</f>
        <v>60.105332455562866</v>
      </c>
      <c r="O29" s="86" t="s">
        <v>12</v>
      </c>
      <c r="P29" s="6" t="s">
        <v>376</v>
      </c>
      <c r="Q29" s="69"/>
      <c r="R29" s="69"/>
      <c r="S29" s="69"/>
      <c r="T29" s="69"/>
      <c r="U29" s="69"/>
      <c r="V29" s="69"/>
      <c r="W29" s="69"/>
    </row>
    <row r="30" spans="1:23" s="67" customFormat="1" ht="42" customHeight="1">
      <c r="A30" s="7"/>
      <c r="B30" s="14"/>
      <c r="C30" s="15"/>
      <c r="D30" s="2"/>
      <c r="E30" s="21" t="s">
        <v>154</v>
      </c>
      <c r="F30" s="75" t="s">
        <v>408</v>
      </c>
      <c r="G30" s="25" t="s">
        <v>300</v>
      </c>
      <c r="H30" s="19" t="s">
        <v>167</v>
      </c>
      <c r="I30" s="8">
        <v>70</v>
      </c>
      <c r="J30" s="3">
        <v>55</v>
      </c>
      <c r="K30" s="28" t="s">
        <v>166</v>
      </c>
      <c r="L30" s="16">
        <v>68</v>
      </c>
      <c r="M30" s="76">
        <f>SUM(J30*L30)</f>
        <v>3740</v>
      </c>
      <c r="N30" s="2">
        <f>SUM(M30/I30)</f>
        <v>53.42857142857143</v>
      </c>
      <c r="O30" s="86" t="s">
        <v>41</v>
      </c>
      <c r="P30" s="6" t="s">
        <v>351</v>
      </c>
      <c r="Q30" s="69"/>
      <c r="R30" s="69"/>
      <c r="S30" s="69"/>
      <c r="T30" s="69"/>
      <c r="U30" s="69"/>
      <c r="V30" s="69"/>
      <c r="W30" s="69"/>
    </row>
    <row r="31" spans="1:21" s="67" customFormat="1" ht="27.75" customHeight="1">
      <c r="A31" s="68"/>
      <c r="B31" s="133" t="s">
        <v>385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5"/>
      <c r="O31" s="69"/>
      <c r="P31" s="69"/>
      <c r="Q31" s="69"/>
      <c r="R31" s="69"/>
      <c r="S31" s="69"/>
      <c r="T31" s="69"/>
      <c r="U31" s="69"/>
    </row>
    <row r="32" spans="1:24" s="4" customFormat="1" ht="33.75" customHeight="1">
      <c r="A32" s="5" t="s">
        <v>2</v>
      </c>
      <c r="B32" s="5" t="s">
        <v>4</v>
      </c>
      <c r="C32" s="5" t="s">
        <v>3</v>
      </c>
      <c r="D32" s="5" t="s">
        <v>151</v>
      </c>
      <c r="E32" s="5" t="s">
        <v>153</v>
      </c>
      <c r="F32" s="5" t="s">
        <v>5</v>
      </c>
      <c r="G32" s="5" t="s">
        <v>0</v>
      </c>
      <c r="H32" s="5" t="s">
        <v>6</v>
      </c>
      <c r="I32" s="5" t="s">
        <v>20</v>
      </c>
      <c r="J32" s="5" t="s">
        <v>7</v>
      </c>
      <c r="K32" s="5" t="s">
        <v>8</v>
      </c>
      <c r="L32" s="5" t="s">
        <v>9</v>
      </c>
      <c r="M32" s="5" t="s">
        <v>10</v>
      </c>
      <c r="N32" s="5" t="s">
        <v>155</v>
      </c>
      <c r="O32" s="5" t="s">
        <v>337</v>
      </c>
      <c r="P32" s="5" t="s">
        <v>364</v>
      </c>
      <c r="Q32" s="5" t="s">
        <v>1</v>
      </c>
      <c r="R32" s="27"/>
      <c r="S32" s="27"/>
      <c r="T32" s="27"/>
      <c r="U32" s="27"/>
      <c r="V32" s="27"/>
      <c r="W32" s="27"/>
      <c r="X32" s="27"/>
    </row>
    <row r="33" spans="1:24" s="67" customFormat="1" ht="42" customHeight="1">
      <c r="A33" s="7"/>
      <c r="B33" s="14"/>
      <c r="C33" s="15"/>
      <c r="D33" s="2"/>
      <c r="E33" s="6" t="s">
        <v>154</v>
      </c>
      <c r="F33" s="75" t="s">
        <v>35</v>
      </c>
      <c r="G33" s="25" t="s">
        <v>33</v>
      </c>
      <c r="H33" s="23" t="s">
        <v>34</v>
      </c>
      <c r="I33" s="8">
        <v>88.45</v>
      </c>
      <c r="J33" s="3">
        <v>55</v>
      </c>
      <c r="K33" s="18" t="s">
        <v>116</v>
      </c>
      <c r="L33" s="16">
        <v>129</v>
      </c>
      <c r="M33" s="76">
        <f>SUM(L33*J33)</f>
        <v>7095</v>
      </c>
      <c r="N33" s="2">
        <f>SUM(M33/I33)</f>
        <v>80.21481062747314</v>
      </c>
      <c r="O33" s="81">
        <f>SUM(L33+L28)</f>
        <v>261</v>
      </c>
      <c r="P33" s="86" t="s">
        <v>165</v>
      </c>
      <c r="Q33" s="6" t="s">
        <v>357</v>
      </c>
      <c r="R33" s="69"/>
      <c r="S33" s="69"/>
      <c r="T33" s="69"/>
      <c r="U33" s="69"/>
      <c r="V33" s="69"/>
      <c r="W33" s="69"/>
      <c r="X33" s="69"/>
    </row>
    <row r="34" spans="1:24" s="67" customFormat="1" ht="42" customHeight="1">
      <c r="A34" s="7"/>
      <c r="B34" s="14"/>
      <c r="C34" s="15"/>
      <c r="D34" s="2"/>
      <c r="E34" s="6" t="s">
        <v>154</v>
      </c>
      <c r="F34" s="65" t="s">
        <v>211</v>
      </c>
      <c r="G34" s="25" t="s">
        <v>205</v>
      </c>
      <c r="H34" s="19" t="s">
        <v>208</v>
      </c>
      <c r="I34" s="8">
        <v>75.95</v>
      </c>
      <c r="J34" s="3">
        <v>55</v>
      </c>
      <c r="K34" s="18" t="s">
        <v>303</v>
      </c>
      <c r="L34" s="16">
        <v>0</v>
      </c>
      <c r="M34" s="76">
        <v>0</v>
      </c>
      <c r="N34" s="2">
        <f>SUM(M34/I34)</f>
        <v>0</v>
      </c>
      <c r="O34" s="81">
        <f>SUM(L34+L29)</f>
        <v>83</v>
      </c>
      <c r="P34" s="7" t="s">
        <v>358</v>
      </c>
      <c r="Q34" s="6" t="s">
        <v>108</v>
      </c>
      <c r="R34" s="69"/>
      <c r="S34" s="69"/>
      <c r="T34" s="69"/>
      <c r="U34" s="69"/>
      <c r="V34" s="69"/>
      <c r="W34" s="69"/>
      <c r="X34" s="69"/>
    </row>
    <row r="35" spans="1:24" s="67" customFormat="1" ht="42" customHeight="1">
      <c r="A35" s="7"/>
      <c r="B35" s="14"/>
      <c r="C35" s="15"/>
      <c r="D35" s="2"/>
      <c r="E35" s="6" t="s">
        <v>154</v>
      </c>
      <c r="F35" s="75" t="s">
        <v>408</v>
      </c>
      <c r="G35" s="25" t="s">
        <v>300</v>
      </c>
      <c r="H35" s="19" t="s">
        <v>167</v>
      </c>
      <c r="I35" s="8">
        <v>70</v>
      </c>
      <c r="J35" s="3">
        <v>55</v>
      </c>
      <c r="K35" s="28" t="s">
        <v>166</v>
      </c>
      <c r="L35" s="16">
        <v>51</v>
      </c>
      <c r="M35" s="76">
        <f>SUM(L35*J35)</f>
        <v>2805</v>
      </c>
      <c r="N35" s="2">
        <f>SUM(M35/I35)</f>
        <v>40.07142857142857</v>
      </c>
      <c r="O35" s="81">
        <f>SUM(L35+L30)</f>
        <v>119</v>
      </c>
      <c r="P35" s="7" t="s">
        <v>367</v>
      </c>
      <c r="Q35" s="6" t="s">
        <v>32</v>
      </c>
      <c r="R35" s="69"/>
      <c r="S35" s="69"/>
      <c r="T35" s="69"/>
      <c r="U35" s="69"/>
      <c r="V35" s="69"/>
      <c r="W35" s="69"/>
      <c r="X35" s="69"/>
    </row>
    <row r="36" spans="1:18" s="67" customFormat="1" ht="27.75" customHeight="1">
      <c r="A36" s="68"/>
      <c r="B36" s="108" t="s">
        <v>386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10"/>
      <c r="P36" s="110"/>
      <c r="Q36" s="110"/>
      <c r="R36" s="69"/>
    </row>
    <row r="37" spans="1:27" s="4" customFormat="1" ht="33.75" customHeight="1">
      <c r="A37" s="5" t="s">
        <v>2</v>
      </c>
      <c r="B37" s="5" t="s">
        <v>4</v>
      </c>
      <c r="C37" s="5" t="s">
        <v>3</v>
      </c>
      <c r="D37" s="5" t="s">
        <v>151</v>
      </c>
      <c r="E37" s="5" t="s">
        <v>153</v>
      </c>
      <c r="F37" s="5" t="s">
        <v>5</v>
      </c>
      <c r="G37" s="5" t="s">
        <v>0</v>
      </c>
      <c r="H37" s="5" t="s">
        <v>6</v>
      </c>
      <c r="I37" s="5" t="s">
        <v>20</v>
      </c>
      <c r="J37" s="5" t="s">
        <v>7</v>
      </c>
      <c r="K37" s="5" t="s">
        <v>8</v>
      </c>
      <c r="L37" s="5" t="s">
        <v>9</v>
      </c>
      <c r="M37" s="5" t="s">
        <v>10</v>
      </c>
      <c r="N37" s="5" t="s">
        <v>442</v>
      </c>
      <c r="O37" s="5" t="s">
        <v>155</v>
      </c>
      <c r="P37" s="5" t="s">
        <v>11</v>
      </c>
      <c r="Q37" s="5" t="s">
        <v>359</v>
      </c>
      <c r="R37" s="83" t="s">
        <v>331</v>
      </c>
      <c r="S37" s="5" t="s">
        <v>364</v>
      </c>
      <c r="T37" s="5" t="s">
        <v>1</v>
      </c>
      <c r="U37" s="27"/>
      <c r="V37" s="27"/>
      <c r="W37" s="27"/>
      <c r="X37" s="27"/>
      <c r="Y37" s="27"/>
      <c r="Z37" s="27"/>
      <c r="AA37" s="27"/>
    </row>
    <row r="38" spans="1:27" s="67" customFormat="1" ht="42" customHeight="1">
      <c r="A38" s="70">
        <v>57</v>
      </c>
      <c r="B38" s="14"/>
      <c r="C38" s="84">
        <v>1</v>
      </c>
      <c r="D38" s="2"/>
      <c r="E38" s="6" t="s">
        <v>154</v>
      </c>
      <c r="F38" s="75" t="s">
        <v>35</v>
      </c>
      <c r="G38" s="25" t="s">
        <v>33</v>
      </c>
      <c r="H38" s="23" t="s">
        <v>34</v>
      </c>
      <c r="I38" s="8">
        <v>88.45</v>
      </c>
      <c r="J38" s="3">
        <v>55</v>
      </c>
      <c r="K38" s="18" t="s">
        <v>116</v>
      </c>
      <c r="L38" s="16">
        <v>106</v>
      </c>
      <c r="M38" s="76">
        <f>SUM(L38*J38)</f>
        <v>5830</v>
      </c>
      <c r="N38" s="76">
        <f>SUM(J38*Q38)</f>
        <v>20185</v>
      </c>
      <c r="O38" s="2">
        <f>SUM(M38/I38)</f>
        <v>65.91294516676088</v>
      </c>
      <c r="P38" s="16" t="s">
        <v>12</v>
      </c>
      <c r="Q38" s="90">
        <f>SUM(L38+O33)</f>
        <v>367</v>
      </c>
      <c r="R38" s="92">
        <f>SUM(Q38*J38/I38)</f>
        <v>228.20802713397399</v>
      </c>
      <c r="S38" s="86" t="s">
        <v>339</v>
      </c>
      <c r="T38" s="6" t="s">
        <v>357</v>
      </c>
      <c r="U38" s="69"/>
      <c r="V38" s="69"/>
      <c r="W38" s="69"/>
      <c r="X38" s="69"/>
      <c r="Y38" s="69"/>
      <c r="Z38" s="69"/>
      <c r="AA38" s="69"/>
    </row>
    <row r="39" spans="1:27" s="67" customFormat="1" ht="42" customHeight="1">
      <c r="A39" s="70">
        <v>58</v>
      </c>
      <c r="B39" s="14"/>
      <c r="C39" s="84">
        <v>2</v>
      </c>
      <c r="D39" s="2"/>
      <c r="E39" s="6" t="s">
        <v>154</v>
      </c>
      <c r="F39" s="65" t="s">
        <v>211</v>
      </c>
      <c r="G39" s="25" t="s">
        <v>205</v>
      </c>
      <c r="H39" s="19" t="s">
        <v>208</v>
      </c>
      <c r="I39" s="8">
        <v>75.95</v>
      </c>
      <c r="J39" s="3">
        <v>55</v>
      </c>
      <c r="K39" s="18" t="s">
        <v>303</v>
      </c>
      <c r="L39" s="16">
        <v>0</v>
      </c>
      <c r="M39" s="76">
        <f>SUM(L39*J39)</f>
        <v>0</v>
      </c>
      <c r="N39" s="76">
        <f>SUM(J39*Q39)</f>
        <v>4565</v>
      </c>
      <c r="O39" s="2">
        <f>SUM(M39/I39)</f>
        <v>0</v>
      </c>
      <c r="P39" s="7" t="s">
        <v>358</v>
      </c>
      <c r="Q39" s="91">
        <f>SUM(L39+O34)</f>
        <v>83</v>
      </c>
      <c r="R39" s="92">
        <f>SUM(Q39*J39/I39)</f>
        <v>60.105332455562866</v>
      </c>
      <c r="S39" s="7"/>
      <c r="T39" s="6" t="s">
        <v>108</v>
      </c>
      <c r="U39" s="69"/>
      <c r="V39" s="69"/>
      <c r="W39" s="69"/>
      <c r="X39" s="69"/>
      <c r="Y39" s="69"/>
      <c r="Z39" s="69"/>
      <c r="AA39" s="69"/>
    </row>
    <row r="40" spans="1:27" s="67" customFormat="1" ht="42" customHeight="1">
      <c r="A40" s="70">
        <v>59</v>
      </c>
      <c r="B40" s="14"/>
      <c r="C40" s="84">
        <v>3</v>
      </c>
      <c r="D40" s="2"/>
      <c r="E40" s="6" t="s">
        <v>154</v>
      </c>
      <c r="F40" s="75" t="s">
        <v>408</v>
      </c>
      <c r="G40" s="25" t="s">
        <v>300</v>
      </c>
      <c r="H40" s="19" t="s">
        <v>167</v>
      </c>
      <c r="I40" s="8">
        <v>70</v>
      </c>
      <c r="J40" s="3">
        <v>55</v>
      </c>
      <c r="K40" s="28" t="s">
        <v>166</v>
      </c>
      <c r="L40" s="16">
        <v>44</v>
      </c>
      <c r="M40" s="76">
        <f>SUM(L40*J40)</f>
        <v>2420</v>
      </c>
      <c r="N40" s="76">
        <f>SUM(J40*Q40)</f>
        <v>8965</v>
      </c>
      <c r="O40" s="2">
        <f>SUM(M40/I40)</f>
        <v>34.57142857142857</v>
      </c>
      <c r="P40" s="7" t="s">
        <v>367</v>
      </c>
      <c r="Q40" s="91">
        <f>SUM(L40+O35)</f>
        <v>163</v>
      </c>
      <c r="R40" s="92">
        <f>SUM(Q40*J40/I40)</f>
        <v>128.07142857142858</v>
      </c>
      <c r="S40" s="7"/>
      <c r="T40" s="6" t="s">
        <v>32</v>
      </c>
      <c r="U40" s="69"/>
      <c r="V40" s="69"/>
      <c r="W40" s="69"/>
      <c r="X40" s="69"/>
      <c r="Y40" s="69"/>
      <c r="Z40" s="69"/>
      <c r="AA40" s="69"/>
    </row>
    <row r="41" spans="1:14" ht="24" customHeight="1">
      <c r="A41" s="13"/>
      <c r="B41" s="111" t="s">
        <v>427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</row>
    <row r="42" spans="1:23" s="4" customFormat="1" ht="33.75" customHeight="1">
      <c r="A42" s="5" t="s">
        <v>2</v>
      </c>
      <c r="B42" s="5" t="s">
        <v>4</v>
      </c>
      <c r="C42" s="5" t="s">
        <v>3</v>
      </c>
      <c r="D42" s="5" t="s">
        <v>151</v>
      </c>
      <c r="E42" s="5" t="s">
        <v>153</v>
      </c>
      <c r="F42" s="5" t="s">
        <v>5</v>
      </c>
      <c r="G42" s="5" t="s">
        <v>0</v>
      </c>
      <c r="H42" s="5" t="s">
        <v>6</v>
      </c>
      <c r="I42" s="5" t="s">
        <v>20</v>
      </c>
      <c r="J42" s="5" t="s">
        <v>7</v>
      </c>
      <c r="K42" s="5" t="s">
        <v>8</v>
      </c>
      <c r="L42" s="5" t="s">
        <v>9</v>
      </c>
      <c r="M42" s="5" t="s">
        <v>10</v>
      </c>
      <c r="N42" s="5" t="s">
        <v>155</v>
      </c>
      <c r="O42" s="5" t="s">
        <v>11</v>
      </c>
      <c r="P42" s="5" t="s">
        <v>1</v>
      </c>
      <c r="Q42" s="27"/>
      <c r="R42" s="27"/>
      <c r="S42" s="27"/>
      <c r="T42" s="27"/>
      <c r="U42" s="27"/>
      <c r="V42" s="27"/>
      <c r="W42" s="27"/>
    </row>
    <row r="43" spans="1:23" s="41" customFormat="1" ht="42" customHeight="1">
      <c r="A43" s="59">
        <v>60</v>
      </c>
      <c r="B43" s="14"/>
      <c r="C43" s="15">
        <v>1</v>
      </c>
      <c r="D43" s="2"/>
      <c r="E43" s="21" t="s">
        <v>154</v>
      </c>
      <c r="F43" s="57" t="s">
        <v>144</v>
      </c>
      <c r="G43" s="25" t="s">
        <v>103</v>
      </c>
      <c r="H43" s="19" t="s">
        <v>104</v>
      </c>
      <c r="I43" s="8">
        <v>91</v>
      </c>
      <c r="J43" s="3">
        <v>75</v>
      </c>
      <c r="K43" s="28" t="s">
        <v>207</v>
      </c>
      <c r="L43" s="16">
        <v>40</v>
      </c>
      <c r="M43" s="1">
        <f>SUM(L43*J43)</f>
        <v>3000</v>
      </c>
      <c r="N43" s="2">
        <f>SUM(M43/I43)</f>
        <v>32.967032967032964</v>
      </c>
      <c r="O43" s="86" t="s">
        <v>463</v>
      </c>
      <c r="P43" s="6" t="s">
        <v>13</v>
      </c>
      <c r="Q43" s="46"/>
      <c r="R43" s="46"/>
      <c r="S43" s="46"/>
      <c r="T43" s="46"/>
      <c r="U43" s="46"/>
      <c r="V43" s="46"/>
      <c r="W43" s="46"/>
    </row>
    <row r="44" spans="1:23" s="50" customFormat="1" ht="42" customHeight="1">
      <c r="A44" s="52">
        <v>61</v>
      </c>
      <c r="B44" s="14"/>
      <c r="C44" s="15">
        <v>2</v>
      </c>
      <c r="D44" s="2"/>
      <c r="E44" s="21" t="s">
        <v>154</v>
      </c>
      <c r="F44" s="53" t="s">
        <v>126</v>
      </c>
      <c r="G44" s="25" t="s">
        <v>83</v>
      </c>
      <c r="H44" s="19" t="s">
        <v>93</v>
      </c>
      <c r="I44" s="8">
        <v>99.25</v>
      </c>
      <c r="J44" s="3">
        <v>75</v>
      </c>
      <c r="K44" s="28" t="s">
        <v>176</v>
      </c>
      <c r="L44" s="16">
        <v>38</v>
      </c>
      <c r="M44" s="1">
        <f>SUM(L44*J44)</f>
        <v>2850</v>
      </c>
      <c r="N44" s="2">
        <f>SUM(M44/I44)</f>
        <v>28.71536523929471</v>
      </c>
      <c r="O44" s="7" t="s">
        <v>87</v>
      </c>
      <c r="P44" s="6" t="s">
        <v>357</v>
      </c>
      <c r="Q44" s="51"/>
      <c r="R44" s="51"/>
      <c r="S44" s="51"/>
      <c r="T44" s="51"/>
      <c r="U44" s="51"/>
      <c r="V44" s="51"/>
      <c r="W44" s="51"/>
    </row>
    <row r="45" spans="1:23" s="60" customFormat="1" ht="42" customHeight="1">
      <c r="A45" s="70">
        <v>62</v>
      </c>
      <c r="B45" s="14"/>
      <c r="C45" s="15">
        <v>3</v>
      </c>
      <c r="D45" s="2"/>
      <c r="E45" s="6" t="s">
        <v>154</v>
      </c>
      <c r="F45" s="61" t="s">
        <v>125</v>
      </c>
      <c r="G45" s="25" t="s">
        <v>84</v>
      </c>
      <c r="H45" s="19" t="s">
        <v>180</v>
      </c>
      <c r="I45" s="8">
        <v>90</v>
      </c>
      <c r="J45" s="3">
        <v>75</v>
      </c>
      <c r="K45" s="18" t="s">
        <v>176</v>
      </c>
      <c r="L45" s="16">
        <v>14</v>
      </c>
      <c r="M45" s="1">
        <f>SUM(L45*J45)</f>
        <v>1050</v>
      </c>
      <c r="N45" s="2">
        <f>SUM(M45/I45)</f>
        <v>11.666666666666666</v>
      </c>
      <c r="O45" s="7" t="s">
        <v>358</v>
      </c>
      <c r="P45" s="6" t="s">
        <v>357</v>
      </c>
      <c r="Q45" s="63"/>
      <c r="R45" s="63"/>
      <c r="S45" s="63"/>
      <c r="T45" s="63"/>
      <c r="U45" s="63"/>
      <c r="V45" s="63"/>
      <c r="W45" s="63"/>
    </row>
    <row r="46" spans="1:23" s="56" customFormat="1" ht="42" customHeight="1">
      <c r="A46" s="70">
        <v>63</v>
      </c>
      <c r="B46" s="14"/>
      <c r="C46" s="15">
        <v>4</v>
      </c>
      <c r="D46" s="2"/>
      <c r="E46" s="21" t="s">
        <v>154</v>
      </c>
      <c r="F46" s="65" t="s">
        <v>428</v>
      </c>
      <c r="G46" s="25" t="s">
        <v>275</v>
      </c>
      <c r="H46" s="19" t="s">
        <v>276</v>
      </c>
      <c r="I46" s="8">
        <v>88</v>
      </c>
      <c r="J46" s="3">
        <v>75</v>
      </c>
      <c r="K46" s="18" t="s">
        <v>267</v>
      </c>
      <c r="L46" s="16">
        <v>11</v>
      </c>
      <c r="M46" s="1">
        <f>SUM(L46*J46)</f>
        <v>825</v>
      </c>
      <c r="N46" s="2">
        <f>SUM(M46/I46)</f>
        <v>9.375</v>
      </c>
      <c r="O46" s="7" t="s">
        <v>358</v>
      </c>
      <c r="P46" s="6" t="s">
        <v>295</v>
      </c>
      <c r="Q46" s="58"/>
      <c r="R46" s="58"/>
      <c r="S46" s="58"/>
      <c r="T46" s="58"/>
      <c r="U46" s="58"/>
      <c r="V46" s="58"/>
      <c r="W46" s="58"/>
    </row>
    <row r="47" spans="1:21" s="67" customFormat="1" ht="24" customHeight="1">
      <c r="A47" s="68"/>
      <c r="B47" s="130" t="s">
        <v>434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  <c r="O47" s="69"/>
      <c r="P47" s="69"/>
      <c r="Q47" s="69"/>
      <c r="R47" s="69"/>
      <c r="S47" s="69"/>
      <c r="T47" s="69"/>
      <c r="U47" s="69"/>
    </row>
    <row r="48" spans="1:23" s="4" customFormat="1" ht="33.75" customHeight="1">
      <c r="A48" s="5" t="s">
        <v>2</v>
      </c>
      <c r="B48" s="5" t="s">
        <v>4</v>
      </c>
      <c r="C48" s="5" t="s">
        <v>3</v>
      </c>
      <c r="D48" s="5" t="s">
        <v>151</v>
      </c>
      <c r="E48" s="5" t="s">
        <v>153</v>
      </c>
      <c r="F48" s="5" t="s">
        <v>5</v>
      </c>
      <c r="G48" s="5" t="s">
        <v>0</v>
      </c>
      <c r="H48" s="5" t="s">
        <v>6</v>
      </c>
      <c r="I48" s="5" t="s">
        <v>20</v>
      </c>
      <c r="J48" s="5" t="s">
        <v>7</v>
      </c>
      <c r="K48" s="5" t="s">
        <v>8</v>
      </c>
      <c r="L48" s="5" t="s">
        <v>9</v>
      </c>
      <c r="M48" s="5" t="s">
        <v>10</v>
      </c>
      <c r="N48" s="5" t="s">
        <v>155</v>
      </c>
      <c r="O48" s="5" t="s">
        <v>11</v>
      </c>
      <c r="P48" s="5" t="s">
        <v>1</v>
      </c>
      <c r="Q48" s="27"/>
      <c r="R48" s="27"/>
      <c r="S48" s="27"/>
      <c r="T48" s="27"/>
      <c r="U48" s="27"/>
      <c r="V48" s="27"/>
      <c r="W48" s="27"/>
    </row>
    <row r="49" spans="1:23" s="67" customFormat="1" ht="42" customHeight="1">
      <c r="A49" s="70">
        <v>64</v>
      </c>
      <c r="B49" s="14"/>
      <c r="C49" s="98">
        <v>1</v>
      </c>
      <c r="D49" s="2"/>
      <c r="E49" s="21" t="s">
        <v>154</v>
      </c>
      <c r="F49" s="75" t="s">
        <v>35</v>
      </c>
      <c r="G49" s="25" t="s">
        <v>33</v>
      </c>
      <c r="H49" s="19" t="s">
        <v>34</v>
      </c>
      <c r="I49" s="8">
        <v>88.45</v>
      </c>
      <c r="J49" s="3">
        <v>100</v>
      </c>
      <c r="K49" s="28" t="s">
        <v>116</v>
      </c>
      <c r="L49" s="16">
        <v>31</v>
      </c>
      <c r="M49" s="1">
        <f>SUM(L49*J49)</f>
        <v>3100</v>
      </c>
      <c r="N49" s="2">
        <f>SUM(M49/I49)</f>
        <v>35.04804974561899</v>
      </c>
      <c r="O49" s="7" t="s">
        <v>462</v>
      </c>
      <c r="P49" s="6" t="s">
        <v>36</v>
      </c>
      <c r="Q49" s="69"/>
      <c r="R49" s="69"/>
      <c r="S49" s="69"/>
      <c r="T49" s="69"/>
      <c r="U49" s="69"/>
      <c r="V49" s="69"/>
      <c r="W49" s="69"/>
    </row>
    <row r="50" spans="1:23" s="67" customFormat="1" ht="42" customHeight="1">
      <c r="A50" s="70">
        <v>65</v>
      </c>
      <c r="B50" s="14"/>
      <c r="C50" s="98">
        <v>2</v>
      </c>
      <c r="D50" s="2"/>
      <c r="E50" s="6" t="s">
        <v>154</v>
      </c>
      <c r="F50" s="65" t="s">
        <v>211</v>
      </c>
      <c r="G50" s="25" t="s">
        <v>205</v>
      </c>
      <c r="H50" s="19" t="s">
        <v>208</v>
      </c>
      <c r="I50" s="8">
        <v>75.95</v>
      </c>
      <c r="J50" s="3">
        <v>100</v>
      </c>
      <c r="K50" s="18" t="s">
        <v>303</v>
      </c>
      <c r="L50" s="16">
        <v>20</v>
      </c>
      <c r="M50" s="76">
        <f>SUM(J50*L50)</f>
        <v>2000</v>
      </c>
      <c r="N50" s="2">
        <f>SUM(M50/I50)</f>
        <v>26.333113890717577</v>
      </c>
      <c r="O50" s="7" t="s">
        <v>367</v>
      </c>
      <c r="P50" s="6" t="s">
        <v>376</v>
      </c>
      <c r="Q50" s="69"/>
      <c r="R50" s="69"/>
      <c r="S50" s="69"/>
      <c r="T50" s="69"/>
      <c r="U50" s="69"/>
      <c r="V50" s="69"/>
      <c r="W50" s="69"/>
    </row>
  </sheetData>
  <sheetProtection/>
  <mergeCells count="12">
    <mergeCell ref="B17:N17"/>
    <mergeCell ref="B26:N26"/>
    <mergeCell ref="A1:P1"/>
    <mergeCell ref="B6:N6"/>
    <mergeCell ref="A4:P4"/>
    <mergeCell ref="A5:P5"/>
    <mergeCell ref="B47:N47"/>
    <mergeCell ref="B41:N41"/>
    <mergeCell ref="B31:N31"/>
    <mergeCell ref="B36:Q36"/>
    <mergeCell ref="A2:P2"/>
    <mergeCell ref="A3:P3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W30"/>
  <sheetViews>
    <sheetView zoomScale="70" zoomScaleNormal="70" zoomScalePageLayoutView="0" workbookViewId="0" topLeftCell="A19">
      <selection activeCell="G25" sqref="G25"/>
    </sheetView>
  </sheetViews>
  <sheetFormatPr defaultColWidth="9.140625" defaultRowHeight="15"/>
  <cols>
    <col min="1" max="1" width="6.57421875" style="67" customWidth="1"/>
    <col min="2" max="2" width="7.7109375" style="72" customWidth="1"/>
    <col min="3" max="3" width="9.8515625" style="73" customWidth="1"/>
    <col min="4" max="4" width="8.421875" style="72" customWidth="1"/>
    <col min="5" max="5" width="14.421875" style="72" customWidth="1"/>
    <col min="6" max="6" width="9.57421875" style="24" customWidth="1"/>
    <col min="7" max="7" width="26.57421875" style="11" customWidth="1"/>
    <col min="8" max="8" width="22.7109375" style="74" customWidth="1"/>
    <col min="9" max="9" width="11.57421875" style="72" customWidth="1"/>
    <col min="10" max="10" width="9.00390625" style="72" customWidth="1"/>
    <col min="11" max="11" width="30.28125" style="71" customWidth="1"/>
    <col min="12" max="12" width="12.421875" style="67" customWidth="1"/>
    <col min="13" max="13" width="11.7109375" style="67" customWidth="1"/>
    <col min="14" max="14" width="13.00390625" style="67" customWidth="1"/>
    <col min="15" max="15" width="21.140625" style="69" customWidth="1"/>
    <col min="16" max="17" width="17.8515625" style="69" customWidth="1"/>
    <col min="18" max="18" width="18.421875" style="69" customWidth="1"/>
    <col min="19" max="19" width="20.28125" style="69" customWidth="1"/>
    <col min="20" max="20" width="21.140625" style="69" customWidth="1"/>
    <col min="21" max="21" width="9.140625" style="69" customWidth="1"/>
    <col min="22" max="16384" width="9.140625" style="67" customWidth="1"/>
  </cols>
  <sheetData>
    <row r="1" spans="1:16" ht="21.75" customHeight="1">
      <c r="A1" s="114" t="s">
        <v>111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33" customHeight="1">
      <c r="A2" s="115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24.75" customHeight="1">
      <c r="A3" s="116" t="s">
        <v>113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21" s="66" customFormat="1" ht="27.75" customHeight="1">
      <c r="A4" s="117" t="s">
        <v>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45"/>
      <c r="R4" s="45"/>
      <c r="S4" s="45"/>
      <c r="T4" s="45"/>
      <c r="U4" s="45"/>
    </row>
    <row r="5" spans="1:21" s="66" customFormat="1" ht="25.5" customHeight="1">
      <c r="A5" s="121" t="s">
        <v>37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0"/>
      <c r="O5" s="120"/>
      <c r="P5" s="120"/>
      <c r="Q5" s="45"/>
      <c r="R5" s="45"/>
      <c r="S5" s="45"/>
      <c r="T5" s="45"/>
      <c r="U5" s="45"/>
    </row>
    <row r="6" spans="1:21" s="66" customFormat="1" ht="23.25" customHeight="1">
      <c r="A6" s="47"/>
      <c r="B6" s="125" t="s">
        <v>435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O6" s="45"/>
      <c r="P6" s="45"/>
      <c r="Q6" s="45"/>
      <c r="R6" s="45"/>
      <c r="S6" s="45"/>
      <c r="T6" s="45"/>
      <c r="U6" s="45"/>
    </row>
    <row r="7" spans="1:23" s="4" customFormat="1" ht="33.75" customHeight="1">
      <c r="A7" s="5" t="s">
        <v>2</v>
      </c>
      <c r="B7" s="5" t="s">
        <v>4</v>
      </c>
      <c r="C7" s="5" t="s">
        <v>3</v>
      </c>
      <c r="D7" s="5" t="s">
        <v>151</v>
      </c>
      <c r="E7" s="5" t="s">
        <v>153</v>
      </c>
      <c r="F7" s="5" t="s">
        <v>5</v>
      </c>
      <c r="G7" s="5" t="s">
        <v>0</v>
      </c>
      <c r="H7" s="5" t="s">
        <v>6</v>
      </c>
      <c r="I7" s="5" t="s">
        <v>20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155</v>
      </c>
      <c r="O7" s="5" t="s">
        <v>11</v>
      </c>
      <c r="P7" s="5" t="s">
        <v>1</v>
      </c>
      <c r="Q7" s="27"/>
      <c r="R7" s="27"/>
      <c r="S7" s="27"/>
      <c r="T7" s="27"/>
      <c r="U7" s="27"/>
      <c r="V7" s="27"/>
      <c r="W7" s="27"/>
    </row>
    <row r="8" spans="1:23" ht="42" customHeight="1">
      <c r="A8" s="70">
        <v>66</v>
      </c>
      <c r="B8" s="14"/>
      <c r="C8" s="15">
        <v>1</v>
      </c>
      <c r="D8" s="2"/>
      <c r="E8" s="21" t="s">
        <v>154</v>
      </c>
      <c r="F8" s="65" t="s">
        <v>121</v>
      </c>
      <c r="G8" s="25" t="s">
        <v>109</v>
      </c>
      <c r="H8" s="19" t="s">
        <v>110</v>
      </c>
      <c r="I8" s="8">
        <v>49</v>
      </c>
      <c r="J8" s="3">
        <v>35</v>
      </c>
      <c r="K8" s="28" t="s">
        <v>118</v>
      </c>
      <c r="L8" s="87">
        <v>30</v>
      </c>
      <c r="M8" s="76">
        <f>SUM(L8*J8)</f>
        <v>1050</v>
      </c>
      <c r="N8" s="2">
        <f>SUM(M8/I8)</f>
        <v>21.428571428571427</v>
      </c>
      <c r="O8" s="7" t="s">
        <v>372</v>
      </c>
      <c r="P8" s="6" t="s">
        <v>19</v>
      </c>
      <c r="V8" s="69"/>
      <c r="W8" s="69"/>
    </row>
    <row r="9" spans="1:23" ht="42" customHeight="1">
      <c r="A9" s="70">
        <v>67</v>
      </c>
      <c r="B9" s="14"/>
      <c r="C9" s="15"/>
      <c r="D9" s="2"/>
      <c r="E9" s="21" t="s">
        <v>154</v>
      </c>
      <c r="F9" s="65"/>
      <c r="G9" s="25" t="s">
        <v>146</v>
      </c>
      <c r="H9" s="19" t="s">
        <v>147</v>
      </c>
      <c r="I9" s="8">
        <v>49</v>
      </c>
      <c r="J9" s="3">
        <v>35</v>
      </c>
      <c r="K9" s="28" t="s">
        <v>148</v>
      </c>
      <c r="L9" s="16" t="s">
        <v>365</v>
      </c>
      <c r="M9" s="1">
        <v>0</v>
      </c>
      <c r="N9" s="2">
        <f>SUM(M9/I9)</f>
        <v>0</v>
      </c>
      <c r="O9" s="7" t="s">
        <v>358</v>
      </c>
      <c r="P9" s="6" t="s">
        <v>149</v>
      </c>
      <c r="V9" s="69"/>
      <c r="W9" s="69"/>
    </row>
    <row r="10" spans="1:21" s="66" customFormat="1" ht="23.25" customHeight="1">
      <c r="A10" s="68"/>
      <c r="B10" s="136" t="s">
        <v>436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8"/>
      <c r="O10" s="45"/>
      <c r="P10" s="45"/>
      <c r="Q10" s="45"/>
      <c r="R10" s="45"/>
      <c r="S10" s="45"/>
      <c r="T10" s="45"/>
      <c r="U10" s="45"/>
    </row>
    <row r="11" spans="1:23" s="4" customFormat="1" ht="33.75" customHeight="1">
      <c r="A11" s="5" t="s">
        <v>2</v>
      </c>
      <c r="B11" s="5" t="s">
        <v>4</v>
      </c>
      <c r="C11" s="5" t="s">
        <v>3</v>
      </c>
      <c r="D11" s="5" t="s">
        <v>151</v>
      </c>
      <c r="E11" s="5" t="s">
        <v>153</v>
      </c>
      <c r="F11" s="5" t="s">
        <v>5</v>
      </c>
      <c r="G11" s="5" t="s">
        <v>0</v>
      </c>
      <c r="H11" s="5" t="s">
        <v>6</v>
      </c>
      <c r="I11" s="5" t="s">
        <v>20</v>
      </c>
      <c r="J11" s="5" t="s">
        <v>7</v>
      </c>
      <c r="K11" s="5" t="s">
        <v>8</v>
      </c>
      <c r="L11" s="5" t="s">
        <v>9</v>
      </c>
      <c r="M11" s="5" t="s">
        <v>10</v>
      </c>
      <c r="N11" s="5" t="s">
        <v>155</v>
      </c>
      <c r="O11" s="5" t="s">
        <v>11</v>
      </c>
      <c r="P11" s="5" t="s">
        <v>1</v>
      </c>
      <c r="Q11" s="27"/>
      <c r="R11" s="27"/>
      <c r="S11" s="27"/>
      <c r="T11" s="27"/>
      <c r="U11" s="27"/>
      <c r="V11" s="27"/>
      <c r="W11" s="27"/>
    </row>
    <row r="12" spans="1:23" ht="42" customHeight="1">
      <c r="A12" s="70">
        <v>68</v>
      </c>
      <c r="B12" s="14"/>
      <c r="C12" s="15">
        <v>1</v>
      </c>
      <c r="D12" s="2"/>
      <c r="E12" s="21" t="s">
        <v>154</v>
      </c>
      <c r="F12" s="65" t="s">
        <v>389</v>
      </c>
      <c r="G12" s="25" t="s">
        <v>204</v>
      </c>
      <c r="H12" s="19" t="s">
        <v>368</v>
      </c>
      <c r="I12" s="8">
        <v>60</v>
      </c>
      <c r="J12" s="3">
        <v>35</v>
      </c>
      <c r="K12" s="28" t="s">
        <v>324</v>
      </c>
      <c r="L12" s="87">
        <v>51</v>
      </c>
      <c r="M12" s="76">
        <f>SUM(L12*J12)</f>
        <v>1785</v>
      </c>
      <c r="N12" s="2">
        <f>SUM(M12/I12)</f>
        <v>29.75</v>
      </c>
      <c r="O12" s="7" t="s">
        <v>373</v>
      </c>
      <c r="P12" s="6" t="s">
        <v>108</v>
      </c>
      <c r="V12" s="69"/>
      <c r="W12" s="69"/>
    </row>
    <row r="13" spans="1:23" ht="42" customHeight="1">
      <c r="A13" s="70">
        <v>69</v>
      </c>
      <c r="B13" s="14"/>
      <c r="C13" s="15">
        <v>2</v>
      </c>
      <c r="D13" s="2"/>
      <c r="E13" s="21" t="s">
        <v>154</v>
      </c>
      <c r="F13" s="65" t="s">
        <v>121</v>
      </c>
      <c r="G13" s="25" t="s">
        <v>109</v>
      </c>
      <c r="H13" s="19" t="s">
        <v>110</v>
      </c>
      <c r="I13" s="8">
        <v>49</v>
      </c>
      <c r="J13" s="3">
        <v>35</v>
      </c>
      <c r="K13" s="28" t="s">
        <v>118</v>
      </c>
      <c r="L13" s="16">
        <v>30</v>
      </c>
      <c r="M13" s="76">
        <f>SUM(L13*J13)</f>
        <v>1050</v>
      </c>
      <c r="N13" s="2">
        <f>SUM(M13/I13)</f>
        <v>21.428571428571427</v>
      </c>
      <c r="O13" s="7" t="s">
        <v>353</v>
      </c>
      <c r="P13" s="6" t="s">
        <v>19</v>
      </c>
      <c r="V13" s="69"/>
      <c r="W13" s="69"/>
    </row>
    <row r="14" spans="1:21" s="66" customFormat="1" ht="23.25" customHeight="1">
      <c r="A14" s="68"/>
      <c r="B14" s="136" t="s">
        <v>437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8"/>
      <c r="O14" s="45"/>
      <c r="P14" s="45"/>
      <c r="Q14" s="45"/>
      <c r="R14" s="45"/>
      <c r="S14" s="45"/>
      <c r="T14" s="45"/>
      <c r="U14" s="45"/>
    </row>
    <row r="15" spans="1:23" s="4" customFormat="1" ht="33.75" customHeight="1">
      <c r="A15" s="5" t="s">
        <v>2</v>
      </c>
      <c r="B15" s="5" t="s">
        <v>4</v>
      </c>
      <c r="C15" s="5" t="s">
        <v>3</v>
      </c>
      <c r="D15" s="5" t="s">
        <v>151</v>
      </c>
      <c r="E15" s="5" t="s">
        <v>153</v>
      </c>
      <c r="F15" s="5" t="s">
        <v>5</v>
      </c>
      <c r="G15" s="5" t="s">
        <v>0</v>
      </c>
      <c r="H15" s="5" t="s">
        <v>6</v>
      </c>
      <c r="I15" s="5" t="s">
        <v>20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155</v>
      </c>
      <c r="O15" s="5" t="s">
        <v>11</v>
      </c>
      <c r="P15" s="5" t="s">
        <v>1</v>
      </c>
      <c r="Q15" s="27"/>
      <c r="R15" s="27"/>
      <c r="S15" s="27"/>
      <c r="T15" s="27"/>
      <c r="U15" s="27"/>
      <c r="V15" s="27"/>
      <c r="W15" s="27"/>
    </row>
    <row r="16" spans="1:23" ht="42" customHeight="1">
      <c r="A16" s="70">
        <v>70</v>
      </c>
      <c r="B16" s="14"/>
      <c r="C16" s="15"/>
      <c r="D16" s="2"/>
      <c r="E16" s="21" t="s">
        <v>154</v>
      </c>
      <c r="F16" s="75" t="s">
        <v>445</v>
      </c>
      <c r="G16" s="25" t="s">
        <v>257</v>
      </c>
      <c r="H16" s="19" t="s">
        <v>258</v>
      </c>
      <c r="I16" s="8">
        <v>55.5</v>
      </c>
      <c r="J16" s="3">
        <v>35</v>
      </c>
      <c r="K16" s="28" t="s">
        <v>145</v>
      </c>
      <c r="L16" s="16" t="s">
        <v>366</v>
      </c>
      <c r="M16" s="76">
        <v>0</v>
      </c>
      <c r="N16" s="2">
        <f>SUM(M16/I16)</f>
        <v>0</v>
      </c>
      <c r="O16" s="7" t="s">
        <v>358</v>
      </c>
      <c r="P16" s="6" t="s">
        <v>149</v>
      </c>
      <c r="V16" s="69"/>
      <c r="W16" s="69"/>
    </row>
    <row r="17" spans="1:21" s="66" customFormat="1" ht="23.25" customHeight="1">
      <c r="A17" s="68"/>
      <c r="B17" s="136" t="s">
        <v>438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8"/>
      <c r="O17" s="45"/>
      <c r="P17" s="45"/>
      <c r="Q17" s="45"/>
      <c r="R17" s="45"/>
      <c r="S17" s="45"/>
      <c r="T17" s="45"/>
      <c r="U17" s="45"/>
    </row>
    <row r="18" spans="1:23" s="4" customFormat="1" ht="33.75" customHeight="1">
      <c r="A18" s="5" t="s">
        <v>2</v>
      </c>
      <c r="B18" s="5" t="s">
        <v>4</v>
      </c>
      <c r="C18" s="5" t="s">
        <v>3</v>
      </c>
      <c r="D18" s="5" t="s">
        <v>151</v>
      </c>
      <c r="E18" s="5" t="s">
        <v>153</v>
      </c>
      <c r="F18" s="5" t="s">
        <v>5</v>
      </c>
      <c r="G18" s="5" t="s">
        <v>0</v>
      </c>
      <c r="H18" s="5" t="s">
        <v>6</v>
      </c>
      <c r="I18" s="5" t="s">
        <v>20</v>
      </c>
      <c r="J18" s="5" t="s">
        <v>7</v>
      </c>
      <c r="K18" s="5" t="s">
        <v>8</v>
      </c>
      <c r="L18" s="5" t="s">
        <v>9</v>
      </c>
      <c r="M18" s="5" t="s">
        <v>10</v>
      </c>
      <c r="N18" s="5" t="s">
        <v>155</v>
      </c>
      <c r="O18" s="5" t="s">
        <v>11</v>
      </c>
      <c r="P18" s="5" t="s">
        <v>1</v>
      </c>
      <c r="Q18" s="27"/>
      <c r="R18" s="27"/>
      <c r="S18" s="27"/>
      <c r="T18" s="27"/>
      <c r="U18" s="27"/>
      <c r="V18" s="27"/>
      <c r="W18" s="27"/>
    </row>
    <row r="19" spans="1:23" ht="42" customHeight="1">
      <c r="A19" s="70">
        <v>71</v>
      </c>
      <c r="B19" s="14"/>
      <c r="C19" s="15">
        <v>1</v>
      </c>
      <c r="D19" s="2"/>
      <c r="E19" s="21" t="s">
        <v>154</v>
      </c>
      <c r="F19" s="75" t="s">
        <v>446</v>
      </c>
      <c r="G19" s="25" t="s">
        <v>185</v>
      </c>
      <c r="H19" s="19" t="s">
        <v>186</v>
      </c>
      <c r="I19" s="8">
        <v>136.9</v>
      </c>
      <c r="J19" s="3">
        <v>35</v>
      </c>
      <c r="K19" s="28" t="s">
        <v>369</v>
      </c>
      <c r="L19" s="87">
        <v>63</v>
      </c>
      <c r="M19" s="76">
        <f>SUM(L19*J19)</f>
        <v>2205</v>
      </c>
      <c r="N19" s="2">
        <f>SUM(M19/I19)</f>
        <v>16.106647187728267</v>
      </c>
      <c r="O19" s="7" t="s">
        <v>371</v>
      </c>
      <c r="P19" s="6" t="s">
        <v>19</v>
      </c>
      <c r="V19" s="69"/>
      <c r="W19" s="69"/>
    </row>
    <row r="20" spans="1:21" s="66" customFormat="1" ht="23.25" customHeight="1">
      <c r="A20" s="68"/>
      <c r="B20" s="111" t="s">
        <v>439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40"/>
      <c r="O20" s="45"/>
      <c r="P20" s="45"/>
      <c r="Q20" s="45"/>
      <c r="R20" s="45"/>
      <c r="S20" s="45"/>
      <c r="T20" s="45"/>
      <c r="U20" s="45"/>
    </row>
    <row r="21" spans="1:23" s="4" customFormat="1" ht="33.75" customHeight="1">
      <c r="A21" s="5" t="s">
        <v>2</v>
      </c>
      <c r="B21" s="5" t="s">
        <v>4</v>
      </c>
      <c r="C21" s="5" t="s">
        <v>3</v>
      </c>
      <c r="D21" s="5" t="s">
        <v>151</v>
      </c>
      <c r="E21" s="5" t="s">
        <v>153</v>
      </c>
      <c r="F21" s="5" t="s">
        <v>5</v>
      </c>
      <c r="G21" s="5" t="s">
        <v>0</v>
      </c>
      <c r="H21" s="5" t="s">
        <v>6</v>
      </c>
      <c r="I21" s="5" t="s">
        <v>20</v>
      </c>
      <c r="J21" s="5" t="s">
        <v>7</v>
      </c>
      <c r="K21" s="5" t="s">
        <v>8</v>
      </c>
      <c r="L21" s="5" t="s">
        <v>9</v>
      </c>
      <c r="M21" s="5" t="s">
        <v>10</v>
      </c>
      <c r="N21" s="5" t="s">
        <v>155</v>
      </c>
      <c r="O21" s="5" t="s">
        <v>11</v>
      </c>
      <c r="P21" s="5" t="s">
        <v>1</v>
      </c>
      <c r="Q21" s="27"/>
      <c r="R21" s="27"/>
      <c r="S21" s="27"/>
      <c r="T21" s="27"/>
      <c r="U21" s="27"/>
      <c r="V21" s="27"/>
      <c r="W21" s="27"/>
    </row>
    <row r="22" spans="1:23" ht="42" customHeight="1">
      <c r="A22" s="70">
        <v>72</v>
      </c>
      <c r="B22" s="14"/>
      <c r="C22" s="15">
        <v>1</v>
      </c>
      <c r="D22" s="2"/>
      <c r="E22" s="21" t="s">
        <v>154</v>
      </c>
      <c r="F22" s="65" t="s">
        <v>121</v>
      </c>
      <c r="G22" s="25" t="s">
        <v>109</v>
      </c>
      <c r="H22" s="19" t="s">
        <v>110</v>
      </c>
      <c r="I22" s="8">
        <v>49</v>
      </c>
      <c r="J22" s="3">
        <v>45</v>
      </c>
      <c r="K22" s="28" t="s">
        <v>118</v>
      </c>
      <c r="L22" s="87">
        <v>8</v>
      </c>
      <c r="M22" s="76">
        <f>SUM(L22*J22)</f>
        <v>360</v>
      </c>
      <c r="N22" s="2">
        <f>SUM(M22/I22)</f>
        <v>7.346938775510204</v>
      </c>
      <c r="O22" s="7" t="s">
        <v>371</v>
      </c>
      <c r="P22" s="6" t="s">
        <v>19</v>
      </c>
      <c r="V22" s="69"/>
      <c r="W22" s="69"/>
    </row>
    <row r="23" spans="1:21" s="66" customFormat="1" ht="23.25" customHeight="1">
      <c r="A23" s="68"/>
      <c r="B23" s="111" t="s">
        <v>440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  <c r="O23" s="45"/>
      <c r="P23" s="45"/>
      <c r="Q23" s="45"/>
      <c r="R23" s="45"/>
      <c r="S23" s="45"/>
      <c r="T23" s="45"/>
      <c r="U23" s="45"/>
    </row>
    <row r="24" spans="1:23" s="4" customFormat="1" ht="33.75" customHeight="1">
      <c r="A24" s="5" t="s">
        <v>2</v>
      </c>
      <c r="B24" s="5" t="s">
        <v>4</v>
      </c>
      <c r="C24" s="5" t="s">
        <v>3</v>
      </c>
      <c r="D24" s="5" t="s">
        <v>151</v>
      </c>
      <c r="E24" s="5" t="s">
        <v>153</v>
      </c>
      <c r="F24" s="5" t="s">
        <v>5</v>
      </c>
      <c r="G24" s="5" t="s">
        <v>0</v>
      </c>
      <c r="H24" s="5" t="s">
        <v>6</v>
      </c>
      <c r="I24" s="5" t="s">
        <v>20</v>
      </c>
      <c r="J24" s="5" t="s">
        <v>7</v>
      </c>
      <c r="K24" s="5" t="s">
        <v>8</v>
      </c>
      <c r="L24" s="5" t="s">
        <v>9</v>
      </c>
      <c r="M24" s="5" t="s">
        <v>10</v>
      </c>
      <c r="N24" s="5" t="s">
        <v>155</v>
      </c>
      <c r="O24" s="5" t="s">
        <v>11</v>
      </c>
      <c r="P24" s="5" t="s">
        <v>1</v>
      </c>
      <c r="Q24" s="27"/>
      <c r="R24" s="27"/>
      <c r="S24" s="27"/>
      <c r="T24" s="27"/>
      <c r="U24" s="27"/>
      <c r="V24" s="27"/>
      <c r="W24" s="27"/>
    </row>
    <row r="25" spans="1:23" ht="42" customHeight="1">
      <c r="A25" s="70">
        <v>73</v>
      </c>
      <c r="B25" s="14"/>
      <c r="C25" s="15">
        <v>1</v>
      </c>
      <c r="D25" s="2"/>
      <c r="E25" s="21" t="s">
        <v>154</v>
      </c>
      <c r="F25" s="75" t="s">
        <v>28</v>
      </c>
      <c r="G25" s="25" t="s">
        <v>27</v>
      </c>
      <c r="H25" s="19" t="s">
        <v>130</v>
      </c>
      <c r="I25" s="8">
        <v>61.6</v>
      </c>
      <c r="J25" s="3">
        <v>45</v>
      </c>
      <c r="K25" s="28" t="s">
        <v>117</v>
      </c>
      <c r="L25" s="87">
        <v>54</v>
      </c>
      <c r="M25" s="76">
        <f>SUM(L25*J25)</f>
        <v>2430</v>
      </c>
      <c r="N25" s="2">
        <f>SUM(M25/I25)</f>
        <v>39.44805194805195</v>
      </c>
      <c r="O25" s="7" t="s">
        <v>374</v>
      </c>
      <c r="P25" s="6" t="s">
        <v>13</v>
      </c>
      <c r="V25" s="69"/>
      <c r="W25" s="69"/>
    </row>
    <row r="26" spans="1:23" ht="42" customHeight="1">
      <c r="A26" s="70">
        <v>74</v>
      </c>
      <c r="B26" s="14"/>
      <c r="C26" s="15">
        <v>2</v>
      </c>
      <c r="D26" s="2"/>
      <c r="E26" s="21" t="s">
        <v>154</v>
      </c>
      <c r="F26" s="65" t="s">
        <v>121</v>
      </c>
      <c r="G26" s="25" t="s">
        <v>109</v>
      </c>
      <c r="H26" s="19" t="s">
        <v>110</v>
      </c>
      <c r="I26" s="8">
        <v>49</v>
      </c>
      <c r="J26" s="3">
        <v>45</v>
      </c>
      <c r="K26" s="28" t="s">
        <v>118</v>
      </c>
      <c r="L26" s="16">
        <v>8</v>
      </c>
      <c r="M26" s="76">
        <f>SUM(L26*J26)</f>
        <v>360</v>
      </c>
      <c r="N26" s="2">
        <f>SUM(M26/I26)</f>
        <v>7.346938775510204</v>
      </c>
      <c r="O26" s="7" t="s">
        <v>358</v>
      </c>
      <c r="P26" s="6" t="s">
        <v>19</v>
      </c>
      <c r="V26" s="69"/>
      <c r="W26" s="69"/>
    </row>
    <row r="27" spans="1:21" s="66" customFormat="1" ht="23.25" customHeight="1">
      <c r="A27" s="68"/>
      <c r="B27" s="111" t="s">
        <v>441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  <c r="O27" s="45"/>
      <c r="P27" s="45"/>
      <c r="Q27" s="45"/>
      <c r="R27" s="45"/>
      <c r="S27" s="45"/>
      <c r="T27" s="45"/>
      <c r="U27" s="45"/>
    </row>
    <row r="28" spans="1:23" s="4" customFormat="1" ht="33.75" customHeight="1">
      <c r="A28" s="5" t="s">
        <v>2</v>
      </c>
      <c r="B28" s="5" t="s">
        <v>4</v>
      </c>
      <c r="C28" s="5" t="s">
        <v>3</v>
      </c>
      <c r="D28" s="5" t="s">
        <v>151</v>
      </c>
      <c r="E28" s="5" t="s">
        <v>153</v>
      </c>
      <c r="F28" s="5" t="s">
        <v>5</v>
      </c>
      <c r="G28" s="5" t="s">
        <v>0</v>
      </c>
      <c r="H28" s="5" t="s">
        <v>6</v>
      </c>
      <c r="I28" s="5" t="s">
        <v>20</v>
      </c>
      <c r="J28" s="5" t="s">
        <v>7</v>
      </c>
      <c r="K28" s="5" t="s">
        <v>8</v>
      </c>
      <c r="L28" s="5" t="s">
        <v>9</v>
      </c>
      <c r="M28" s="5" t="s">
        <v>10</v>
      </c>
      <c r="N28" s="5" t="s">
        <v>155</v>
      </c>
      <c r="O28" s="5" t="s">
        <v>11</v>
      </c>
      <c r="P28" s="5" t="s">
        <v>1</v>
      </c>
      <c r="Q28" s="27"/>
      <c r="R28" s="27"/>
      <c r="S28" s="27"/>
      <c r="T28" s="27"/>
      <c r="U28" s="27"/>
      <c r="V28" s="27"/>
      <c r="W28" s="27"/>
    </row>
    <row r="29" spans="1:23" ht="42" customHeight="1">
      <c r="A29" s="70">
        <v>75</v>
      </c>
      <c r="B29" s="14"/>
      <c r="C29" s="15">
        <v>1</v>
      </c>
      <c r="D29" s="2"/>
      <c r="E29" s="21" t="s">
        <v>154</v>
      </c>
      <c r="F29" s="75" t="s">
        <v>25</v>
      </c>
      <c r="G29" s="25" t="s">
        <v>24</v>
      </c>
      <c r="H29" s="19" t="s">
        <v>246</v>
      </c>
      <c r="I29" s="8">
        <v>58.8</v>
      </c>
      <c r="J29" s="3">
        <v>55</v>
      </c>
      <c r="K29" s="28" t="s">
        <v>241</v>
      </c>
      <c r="L29" s="87">
        <v>19</v>
      </c>
      <c r="M29" s="76">
        <f>SUM(L29*J29)</f>
        <v>1045</v>
      </c>
      <c r="N29" s="2">
        <f>SUM(M29/I29)</f>
        <v>17.772108843537417</v>
      </c>
      <c r="O29" s="7" t="s">
        <v>375</v>
      </c>
      <c r="P29" s="6" t="s">
        <v>26</v>
      </c>
      <c r="V29" s="69"/>
      <c r="W29" s="69"/>
    </row>
    <row r="30" spans="1:23" ht="42" customHeight="1">
      <c r="A30" s="70">
        <v>76</v>
      </c>
      <c r="B30" s="14"/>
      <c r="C30" s="15">
        <v>2</v>
      </c>
      <c r="D30" s="2"/>
      <c r="E30" s="21" t="s">
        <v>154</v>
      </c>
      <c r="F30" s="75" t="s">
        <v>50</v>
      </c>
      <c r="G30" s="25" t="s">
        <v>48</v>
      </c>
      <c r="H30" s="19" t="s">
        <v>49</v>
      </c>
      <c r="I30" s="8">
        <v>93.85</v>
      </c>
      <c r="J30" s="3">
        <v>55</v>
      </c>
      <c r="K30" s="28" t="s">
        <v>51</v>
      </c>
      <c r="L30" s="87">
        <v>24</v>
      </c>
      <c r="M30" s="76">
        <f>SUM(L30*J30)</f>
        <v>1320</v>
      </c>
      <c r="N30" s="2">
        <f>SUM(M30/I30)</f>
        <v>14.064997336174748</v>
      </c>
      <c r="O30" s="7" t="s">
        <v>372</v>
      </c>
      <c r="P30" s="6" t="s">
        <v>52</v>
      </c>
      <c r="V30" s="69"/>
      <c r="W30" s="69"/>
    </row>
  </sheetData>
  <sheetProtection/>
  <mergeCells count="12">
    <mergeCell ref="B6:N6"/>
    <mergeCell ref="B10:N10"/>
    <mergeCell ref="B14:N14"/>
    <mergeCell ref="A1:P1"/>
    <mergeCell ref="A2:P2"/>
    <mergeCell ref="A3:P3"/>
    <mergeCell ref="A4:P4"/>
    <mergeCell ref="A5:P5"/>
    <mergeCell ref="B17:N17"/>
    <mergeCell ref="B20:N20"/>
    <mergeCell ref="B23:N23"/>
    <mergeCell ref="B27:N27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6"/>
  <sheetViews>
    <sheetView zoomScale="70" zoomScaleNormal="70" zoomScalePageLayoutView="0" workbookViewId="0" topLeftCell="A91">
      <selection activeCell="E105" sqref="E105"/>
    </sheetView>
  </sheetViews>
  <sheetFormatPr defaultColWidth="9.140625" defaultRowHeight="15"/>
  <cols>
    <col min="1" max="1" width="6.57421875" style="67" customWidth="1"/>
    <col min="2" max="2" width="7.7109375" style="72" customWidth="1"/>
    <col min="3" max="3" width="9.8515625" style="73" customWidth="1"/>
    <col min="4" max="4" width="9.8515625" style="72" customWidth="1"/>
    <col min="5" max="5" width="20.8515625" style="72" customWidth="1"/>
    <col min="6" max="6" width="9.8515625" style="24" customWidth="1"/>
    <col min="7" max="7" width="27.8515625" style="11" customWidth="1"/>
    <col min="8" max="8" width="21.7109375" style="74" customWidth="1"/>
    <col min="9" max="9" width="10.7109375" style="72" customWidth="1"/>
    <col min="10" max="10" width="8.421875" style="72" customWidth="1"/>
    <col min="11" max="11" width="36.00390625" style="71" customWidth="1"/>
    <col min="12" max="12" width="11.7109375" style="67" customWidth="1"/>
    <col min="13" max="13" width="12.00390625" style="67" customWidth="1"/>
    <col min="14" max="14" width="12.28125" style="67" customWidth="1"/>
    <col min="15" max="15" width="26.140625" style="69" customWidth="1"/>
    <col min="16" max="16" width="19.140625" style="69" customWidth="1"/>
    <col min="17" max="17" width="18.421875" style="69" customWidth="1"/>
    <col min="18" max="18" width="27.7109375" style="69" customWidth="1"/>
    <col min="19" max="19" width="23.00390625" style="69" customWidth="1"/>
    <col min="20" max="20" width="16.7109375" style="69" customWidth="1"/>
    <col min="21" max="21" width="9.140625" style="69" customWidth="1"/>
    <col min="22" max="16384" width="9.140625" style="67" customWidth="1"/>
  </cols>
  <sheetData>
    <row r="1" spans="1:16" ht="21.75" customHeight="1">
      <c r="A1" s="114" t="s">
        <v>111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33" customHeight="1">
      <c r="A2" s="115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24.75" customHeight="1">
      <c r="A3" s="116" t="s">
        <v>113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21" s="66" customFormat="1" ht="27.75" customHeight="1">
      <c r="A4" s="117" t="s">
        <v>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45"/>
      <c r="R4" s="45"/>
      <c r="S4" s="45"/>
      <c r="T4" s="45"/>
      <c r="U4" s="45"/>
    </row>
    <row r="5" spans="1:14" ht="24" customHeight="1">
      <c r="A5" s="68"/>
      <c r="B5" s="111" t="s">
        <v>412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</row>
    <row r="6" spans="1:23" s="4" customFormat="1" ht="33.75" customHeight="1">
      <c r="A6" s="5" t="s">
        <v>2</v>
      </c>
      <c r="B6" s="5" t="s">
        <v>4</v>
      </c>
      <c r="C6" s="5" t="s">
        <v>3</v>
      </c>
      <c r="D6" s="5" t="s">
        <v>151</v>
      </c>
      <c r="E6" s="5" t="s">
        <v>153</v>
      </c>
      <c r="F6" s="5" t="s">
        <v>5</v>
      </c>
      <c r="G6" s="5" t="s">
        <v>0</v>
      </c>
      <c r="H6" s="5" t="s">
        <v>6</v>
      </c>
      <c r="I6" s="5" t="s">
        <v>20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155</v>
      </c>
      <c r="O6" s="5" t="s">
        <v>11</v>
      </c>
      <c r="P6" s="5" t="s">
        <v>1</v>
      </c>
      <c r="Q6" s="27"/>
      <c r="R6" s="27"/>
      <c r="S6" s="27"/>
      <c r="T6" s="27"/>
      <c r="U6" s="27"/>
      <c r="V6" s="27"/>
      <c r="W6" s="27"/>
    </row>
    <row r="7" spans="1:23" ht="42" customHeight="1">
      <c r="A7" s="70">
        <v>77</v>
      </c>
      <c r="B7" s="14"/>
      <c r="C7" s="15">
        <v>1</v>
      </c>
      <c r="D7" s="2"/>
      <c r="E7" s="21" t="s">
        <v>154</v>
      </c>
      <c r="F7" s="75" t="s">
        <v>159</v>
      </c>
      <c r="G7" s="25" t="s">
        <v>156</v>
      </c>
      <c r="H7" s="19" t="s">
        <v>157</v>
      </c>
      <c r="I7" s="8">
        <v>89.6</v>
      </c>
      <c r="J7" s="3">
        <v>55</v>
      </c>
      <c r="K7" s="28" t="s">
        <v>158</v>
      </c>
      <c r="L7" s="87">
        <v>103</v>
      </c>
      <c r="M7" s="76">
        <f>55*L7</f>
        <v>5665</v>
      </c>
      <c r="N7" s="2">
        <f>M7/I7</f>
        <v>63.22544642857143</v>
      </c>
      <c r="O7" s="86" t="s">
        <v>392</v>
      </c>
      <c r="P7" s="6" t="s">
        <v>160</v>
      </c>
      <c r="V7" s="69"/>
      <c r="W7" s="69"/>
    </row>
    <row r="8" spans="1:23" ht="42" customHeight="1">
      <c r="A8" s="70">
        <v>78</v>
      </c>
      <c r="B8" s="14"/>
      <c r="C8" s="15">
        <v>2</v>
      </c>
      <c r="D8" s="2"/>
      <c r="E8" s="21" t="s">
        <v>154</v>
      </c>
      <c r="F8" s="75" t="s">
        <v>64</v>
      </c>
      <c r="G8" s="25" t="s">
        <v>65</v>
      </c>
      <c r="H8" s="19" t="s">
        <v>66</v>
      </c>
      <c r="I8" s="8">
        <v>77.9</v>
      </c>
      <c r="J8" s="3">
        <v>55</v>
      </c>
      <c r="K8" s="28" t="s">
        <v>393</v>
      </c>
      <c r="L8" s="16">
        <v>71</v>
      </c>
      <c r="M8" s="76">
        <f>55*L8</f>
        <v>3905</v>
      </c>
      <c r="N8" s="2">
        <f>M8/I8</f>
        <v>50.12836970474967</v>
      </c>
      <c r="O8" s="86" t="s">
        <v>41</v>
      </c>
      <c r="P8" s="6" t="s">
        <v>115</v>
      </c>
      <c r="V8" s="69"/>
      <c r="W8" s="69"/>
    </row>
    <row r="9" spans="1:23" ht="42" customHeight="1">
      <c r="A9" s="70">
        <v>79</v>
      </c>
      <c r="B9" s="14"/>
      <c r="C9" s="15">
        <v>3</v>
      </c>
      <c r="D9" s="2"/>
      <c r="E9" s="21" t="s">
        <v>154</v>
      </c>
      <c r="F9" s="65" t="s">
        <v>390</v>
      </c>
      <c r="G9" s="25" t="s">
        <v>290</v>
      </c>
      <c r="H9" s="19" t="s">
        <v>330</v>
      </c>
      <c r="I9" s="8">
        <v>65.4</v>
      </c>
      <c r="J9" s="3">
        <v>55</v>
      </c>
      <c r="K9" s="28" t="s">
        <v>166</v>
      </c>
      <c r="L9" s="87">
        <v>57</v>
      </c>
      <c r="M9" s="76">
        <f>55*L9</f>
        <v>3135</v>
      </c>
      <c r="N9" s="2">
        <f>M9/I9</f>
        <v>47.93577981651376</v>
      </c>
      <c r="O9" s="86" t="s">
        <v>468</v>
      </c>
      <c r="P9" s="6" t="s">
        <v>351</v>
      </c>
      <c r="V9" s="69"/>
      <c r="W9" s="69"/>
    </row>
    <row r="10" spans="1:23" ht="42" customHeight="1">
      <c r="A10" s="70">
        <v>80</v>
      </c>
      <c r="B10" s="14"/>
      <c r="C10" s="15">
        <v>4</v>
      </c>
      <c r="D10" s="2"/>
      <c r="E10" s="21" t="s">
        <v>154</v>
      </c>
      <c r="F10" s="65" t="s">
        <v>394</v>
      </c>
      <c r="G10" s="25" t="s">
        <v>128</v>
      </c>
      <c r="H10" s="19" t="s">
        <v>129</v>
      </c>
      <c r="I10" s="8">
        <v>97</v>
      </c>
      <c r="J10" s="3">
        <v>55</v>
      </c>
      <c r="K10" s="28" t="s">
        <v>465</v>
      </c>
      <c r="L10" s="16">
        <v>81</v>
      </c>
      <c r="M10" s="76">
        <f>55*L10</f>
        <v>4455</v>
      </c>
      <c r="N10" s="2">
        <f>M10/I10</f>
        <v>45.92783505154639</v>
      </c>
      <c r="O10" s="86" t="s">
        <v>41</v>
      </c>
      <c r="P10" s="6" t="s">
        <v>32</v>
      </c>
      <c r="V10" s="69"/>
      <c r="W10" s="69"/>
    </row>
    <row r="11" spans="1:23" ht="42" customHeight="1">
      <c r="A11" s="70">
        <v>81</v>
      </c>
      <c r="B11" s="14"/>
      <c r="C11" s="15">
        <v>5</v>
      </c>
      <c r="D11" s="2"/>
      <c r="E11" s="21" t="s">
        <v>154</v>
      </c>
      <c r="F11" s="65" t="s">
        <v>107</v>
      </c>
      <c r="G11" s="25" t="s">
        <v>92</v>
      </c>
      <c r="H11" s="19" t="s">
        <v>466</v>
      </c>
      <c r="I11" s="8">
        <v>73.7</v>
      </c>
      <c r="J11" s="3">
        <v>55</v>
      </c>
      <c r="K11" s="28" t="s">
        <v>191</v>
      </c>
      <c r="L11" s="16">
        <v>51</v>
      </c>
      <c r="M11" s="76">
        <f>55*L11</f>
        <v>2805</v>
      </c>
      <c r="N11" s="2">
        <f>M11/I11</f>
        <v>38.059701492537314</v>
      </c>
      <c r="O11" s="7" t="s">
        <v>367</v>
      </c>
      <c r="P11" s="6" t="s">
        <v>192</v>
      </c>
      <c r="V11" s="69"/>
      <c r="W11" s="69"/>
    </row>
    <row r="12" spans="1:16" ht="42" customHeight="1">
      <c r="A12" s="70">
        <v>82</v>
      </c>
      <c r="B12" s="14"/>
      <c r="C12" s="15">
        <v>7</v>
      </c>
      <c r="D12" s="2"/>
      <c r="E12" s="21" t="s">
        <v>154</v>
      </c>
      <c r="F12" s="75" t="s">
        <v>395</v>
      </c>
      <c r="G12" s="25" t="s">
        <v>296</v>
      </c>
      <c r="H12" s="19" t="s">
        <v>297</v>
      </c>
      <c r="I12" s="8">
        <v>111.6</v>
      </c>
      <c r="J12" s="3">
        <v>55</v>
      </c>
      <c r="K12" s="18" t="s">
        <v>158</v>
      </c>
      <c r="L12" s="16">
        <v>73</v>
      </c>
      <c r="M12" s="94">
        <f>SUM(L12*J12)</f>
        <v>4015</v>
      </c>
      <c r="N12" s="2">
        <v>33.81147540983606</v>
      </c>
      <c r="O12" s="7" t="s">
        <v>367</v>
      </c>
      <c r="P12" s="7" t="s">
        <v>160</v>
      </c>
    </row>
    <row r="13" spans="1:16" ht="37.5">
      <c r="A13" s="70">
        <v>83</v>
      </c>
      <c r="B13" s="14"/>
      <c r="C13" s="15">
        <v>6</v>
      </c>
      <c r="D13" s="2"/>
      <c r="E13" s="21" t="s">
        <v>154</v>
      </c>
      <c r="F13" s="65" t="s">
        <v>107</v>
      </c>
      <c r="G13" s="25" t="s">
        <v>298</v>
      </c>
      <c r="H13" s="19" t="s">
        <v>299</v>
      </c>
      <c r="I13" s="8">
        <v>74.75</v>
      </c>
      <c r="J13" s="3">
        <v>55</v>
      </c>
      <c r="K13" s="18" t="s">
        <v>315</v>
      </c>
      <c r="L13" s="16">
        <v>51</v>
      </c>
      <c r="M13" s="94">
        <f>SUM(L13*J13)</f>
        <v>2805</v>
      </c>
      <c r="N13" s="2">
        <v>33.81147540983606</v>
      </c>
      <c r="O13" s="7" t="s">
        <v>367</v>
      </c>
      <c r="P13" s="7" t="s">
        <v>149</v>
      </c>
    </row>
    <row r="14" spans="1:23" ht="37.5">
      <c r="A14" s="70">
        <v>84</v>
      </c>
      <c r="B14" s="14"/>
      <c r="C14" s="15">
        <v>8</v>
      </c>
      <c r="D14" s="2"/>
      <c r="E14" s="21" t="s">
        <v>154</v>
      </c>
      <c r="F14" s="75" t="s">
        <v>143</v>
      </c>
      <c r="G14" s="25" t="s">
        <v>105</v>
      </c>
      <c r="H14" s="19" t="s">
        <v>467</v>
      </c>
      <c r="I14" s="8">
        <v>61.5</v>
      </c>
      <c r="J14" s="3">
        <v>55</v>
      </c>
      <c r="K14" s="18" t="s">
        <v>207</v>
      </c>
      <c r="L14" s="16">
        <v>10</v>
      </c>
      <c r="M14" s="76">
        <f>55*L14</f>
        <v>550</v>
      </c>
      <c r="N14" s="2">
        <f>M14/I14</f>
        <v>8.94308943089431</v>
      </c>
      <c r="O14" s="7" t="s">
        <v>358</v>
      </c>
      <c r="P14" s="6" t="s">
        <v>108</v>
      </c>
      <c r="V14" s="69"/>
      <c r="W14" s="69"/>
    </row>
    <row r="15" spans="1:14" ht="24" customHeight="1">
      <c r="A15" s="68"/>
      <c r="B15" s="111" t="s">
        <v>413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9"/>
    </row>
    <row r="16" spans="1:23" s="4" customFormat="1" ht="33.75" customHeight="1">
      <c r="A16" s="5" t="s">
        <v>2</v>
      </c>
      <c r="B16" s="5" t="s">
        <v>4</v>
      </c>
      <c r="C16" s="5" t="s">
        <v>3</v>
      </c>
      <c r="D16" s="5" t="s">
        <v>151</v>
      </c>
      <c r="E16" s="5" t="s">
        <v>153</v>
      </c>
      <c r="F16" s="5" t="s">
        <v>5</v>
      </c>
      <c r="G16" s="5" t="s">
        <v>0</v>
      </c>
      <c r="H16" s="5" t="s">
        <v>6</v>
      </c>
      <c r="I16" s="5" t="s">
        <v>20</v>
      </c>
      <c r="J16" s="5" t="s">
        <v>7</v>
      </c>
      <c r="K16" s="5" t="s">
        <v>8</v>
      </c>
      <c r="L16" s="5" t="s">
        <v>9</v>
      </c>
      <c r="M16" s="5" t="s">
        <v>10</v>
      </c>
      <c r="N16" s="5" t="s">
        <v>155</v>
      </c>
      <c r="O16" s="5" t="s">
        <v>11</v>
      </c>
      <c r="P16" s="5" t="s">
        <v>1</v>
      </c>
      <c r="Q16" s="27"/>
      <c r="R16" s="27"/>
      <c r="S16" s="27"/>
      <c r="T16" s="27"/>
      <c r="U16" s="27"/>
      <c r="V16" s="27"/>
      <c r="W16" s="27"/>
    </row>
    <row r="17" spans="1:23" ht="42" customHeight="1">
      <c r="A17" s="70">
        <v>85</v>
      </c>
      <c r="B17" s="14"/>
      <c r="C17" s="15">
        <v>1</v>
      </c>
      <c r="D17" s="2"/>
      <c r="E17" s="21" t="s">
        <v>154</v>
      </c>
      <c r="F17" s="75" t="s">
        <v>264</v>
      </c>
      <c r="G17" s="25" t="s">
        <v>262</v>
      </c>
      <c r="H17" s="23" t="s">
        <v>263</v>
      </c>
      <c r="I17" s="8">
        <v>73.75</v>
      </c>
      <c r="J17" s="3">
        <v>55</v>
      </c>
      <c r="K17" s="18" t="s">
        <v>266</v>
      </c>
      <c r="L17" s="87">
        <v>76</v>
      </c>
      <c r="M17" s="76">
        <f>SUM(L17*J17)</f>
        <v>4180</v>
      </c>
      <c r="N17" s="2">
        <f>SUM(M17/I17)</f>
        <v>56.67796610169491</v>
      </c>
      <c r="O17" s="7" t="s">
        <v>464</v>
      </c>
      <c r="P17" s="6" t="s">
        <v>265</v>
      </c>
      <c r="V17" s="69"/>
      <c r="W17" s="69"/>
    </row>
    <row r="18" spans="1:23" ht="42" customHeight="1">
      <c r="A18" s="70">
        <v>86</v>
      </c>
      <c r="B18" s="14"/>
      <c r="C18" s="15">
        <v>2</v>
      </c>
      <c r="D18" s="2"/>
      <c r="E18" s="21" t="s">
        <v>154</v>
      </c>
      <c r="F18" s="65" t="s">
        <v>390</v>
      </c>
      <c r="G18" s="25" t="s">
        <v>290</v>
      </c>
      <c r="H18" s="19" t="s">
        <v>330</v>
      </c>
      <c r="I18" s="8">
        <v>65.4</v>
      </c>
      <c r="J18" s="3">
        <v>55</v>
      </c>
      <c r="K18" s="28" t="s">
        <v>166</v>
      </c>
      <c r="L18" s="16">
        <v>57</v>
      </c>
      <c r="M18" s="76">
        <f>SUM(L18*J18)</f>
        <v>3135</v>
      </c>
      <c r="N18" s="2">
        <f>SUM(M18/I18)</f>
        <v>47.93577981651376</v>
      </c>
      <c r="O18" s="7" t="s">
        <v>41</v>
      </c>
      <c r="P18" s="6" t="s">
        <v>351</v>
      </c>
      <c r="V18" s="69"/>
      <c r="W18" s="69"/>
    </row>
    <row r="19" spans="1:23" ht="42" customHeight="1">
      <c r="A19" s="70">
        <v>87</v>
      </c>
      <c r="B19" s="14"/>
      <c r="C19" s="15">
        <v>3</v>
      </c>
      <c r="D19" s="2"/>
      <c r="E19" s="21" t="s">
        <v>154</v>
      </c>
      <c r="F19" s="75" t="s">
        <v>201</v>
      </c>
      <c r="G19" s="25" t="s">
        <v>200</v>
      </c>
      <c r="H19" s="23" t="s">
        <v>317</v>
      </c>
      <c r="I19" s="8">
        <v>73.9</v>
      </c>
      <c r="J19" s="3">
        <v>55</v>
      </c>
      <c r="K19" s="28" t="s">
        <v>158</v>
      </c>
      <c r="L19" s="16">
        <v>51</v>
      </c>
      <c r="M19" s="76">
        <f>SUM(L19*J19)</f>
        <v>2805</v>
      </c>
      <c r="N19" s="2">
        <f>SUM(M19/I19)</f>
        <v>37.95669824086603</v>
      </c>
      <c r="O19" s="7" t="s">
        <v>367</v>
      </c>
      <c r="P19" s="6" t="s">
        <v>288</v>
      </c>
      <c r="V19" s="69"/>
      <c r="W19" s="69"/>
    </row>
    <row r="20" spans="1:14" ht="24" customHeight="1">
      <c r="A20" s="68"/>
      <c r="B20" s="111" t="s">
        <v>414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/>
    </row>
    <row r="21" spans="1:23" s="4" customFormat="1" ht="33.75" customHeight="1">
      <c r="A21" s="5" t="s">
        <v>2</v>
      </c>
      <c r="B21" s="5" t="s">
        <v>4</v>
      </c>
      <c r="C21" s="5" t="s">
        <v>3</v>
      </c>
      <c r="D21" s="5" t="s">
        <v>151</v>
      </c>
      <c r="E21" s="5" t="s">
        <v>153</v>
      </c>
      <c r="F21" s="5" t="s">
        <v>5</v>
      </c>
      <c r="G21" s="5" t="s">
        <v>0</v>
      </c>
      <c r="H21" s="5" t="s">
        <v>6</v>
      </c>
      <c r="I21" s="5" t="s">
        <v>20</v>
      </c>
      <c r="J21" s="5" t="s">
        <v>7</v>
      </c>
      <c r="K21" s="5" t="s">
        <v>8</v>
      </c>
      <c r="L21" s="5" t="s">
        <v>9</v>
      </c>
      <c r="M21" s="5" t="s">
        <v>10</v>
      </c>
      <c r="N21" s="5" t="s">
        <v>155</v>
      </c>
      <c r="O21" s="5" t="s">
        <v>11</v>
      </c>
      <c r="P21" s="5" t="s">
        <v>1</v>
      </c>
      <c r="Q21" s="27"/>
      <c r="R21" s="27"/>
      <c r="S21" s="27"/>
      <c r="T21" s="27"/>
      <c r="U21" s="27"/>
      <c r="V21" s="27"/>
      <c r="W21" s="27"/>
    </row>
    <row r="22" spans="1:23" ht="42" customHeight="1">
      <c r="A22" s="70">
        <v>88</v>
      </c>
      <c r="B22" s="14"/>
      <c r="C22" s="15">
        <v>1</v>
      </c>
      <c r="D22" s="2"/>
      <c r="E22" s="21" t="s">
        <v>154</v>
      </c>
      <c r="F22" s="75" t="s">
        <v>318</v>
      </c>
      <c r="G22" s="25" t="s">
        <v>319</v>
      </c>
      <c r="H22" s="19" t="s">
        <v>320</v>
      </c>
      <c r="I22" s="8">
        <v>82.9</v>
      </c>
      <c r="J22" s="3">
        <v>55</v>
      </c>
      <c r="K22" s="28" t="s">
        <v>321</v>
      </c>
      <c r="L22" s="16">
        <v>101</v>
      </c>
      <c r="M22" s="76">
        <f>SUM(L22*J22)</f>
        <v>5555</v>
      </c>
      <c r="N22" s="2">
        <f>SUM(M22/I22)</f>
        <v>67.00844390832327</v>
      </c>
      <c r="O22" s="7" t="s">
        <v>12</v>
      </c>
      <c r="P22" s="6" t="s">
        <v>32</v>
      </c>
      <c r="V22" s="69"/>
      <c r="W22" s="69"/>
    </row>
    <row r="23" spans="1:23" ht="42" customHeight="1">
      <c r="A23" s="70">
        <v>89</v>
      </c>
      <c r="B23" s="14"/>
      <c r="C23" s="15">
        <v>2</v>
      </c>
      <c r="D23" s="2"/>
      <c r="E23" s="21" t="s">
        <v>154</v>
      </c>
      <c r="F23" s="75" t="s">
        <v>398</v>
      </c>
      <c r="G23" s="25" t="s">
        <v>233</v>
      </c>
      <c r="H23" s="19" t="s">
        <v>400</v>
      </c>
      <c r="I23" s="8">
        <v>82.9</v>
      </c>
      <c r="J23" s="3">
        <v>55</v>
      </c>
      <c r="K23" s="28" t="s">
        <v>190</v>
      </c>
      <c r="L23" s="16">
        <v>79</v>
      </c>
      <c r="M23" s="76">
        <f>SUM(L23*J23)</f>
        <v>4345</v>
      </c>
      <c r="N23" s="2">
        <f>SUM(M23/I23)</f>
        <v>52.412545235223156</v>
      </c>
      <c r="O23" s="7" t="s">
        <v>41</v>
      </c>
      <c r="P23" s="6" t="s">
        <v>19</v>
      </c>
      <c r="V23" s="69"/>
      <c r="W23" s="69"/>
    </row>
    <row r="24" spans="1:23" ht="42" customHeight="1">
      <c r="A24" s="70">
        <v>90</v>
      </c>
      <c r="B24" s="14"/>
      <c r="C24" s="15">
        <v>3</v>
      </c>
      <c r="D24" s="2"/>
      <c r="E24" s="21" t="s">
        <v>154</v>
      </c>
      <c r="F24" s="75" t="s">
        <v>399</v>
      </c>
      <c r="G24" s="25" t="s">
        <v>223</v>
      </c>
      <c r="H24" s="19" t="s">
        <v>401</v>
      </c>
      <c r="I24" s="8">
        <v>83</v>
      </c>
      <c r="J24" s="3">
        <v>55</v>
      </c>
      <c r="K24" s="28" t="s">
        <v>228</v>
      </c>
      <c r="L24" s="16">
        <v>73</v>
      </c>
      <c r="M24" s="76">
        <f>SUM(L24*J24)</f>
        <v>4015</v>
      </c>
      <c r="N24" s="2">
        <f>SUM(M24/I24)</f>
        <v>48.373493975903614</v>
      </c>
      <c r="O24" s="7" t="s">
        <v>41</v>
      </c>
      <c r="P24" s="6" t="s">
        <v>289</v>
      </c>
      <c r="V24" s="69"/>
      <c r="W24" s="69"/>
    </row>
    <row r="25" spans="1:23" ht="42" customHeight="1">
      <c r="A25" s="70">
        <v>91</v>
      </c>
      <c r="B25" s="14"/>
      <c r="C25" s="15">
        <v>4</v>
      </c>
      <c r="D25" s="2"/>
      <c r="E25" s="21" t="s">
        <v>154</v>
      </c>
      <c r="F25" s="75" t="s">
        <v>172</v>
      </c>
      <c r="G25" s="25" t="s">
        <v>171</v>
      </c>
      <c r="H25" s="19" t="s">
        <v>402</v>
      </c>
      <c r="I25" s="8">
        <v>118.75</v>
      </c>
      <c r="J25" s="3">
        <v>55</v>
      </c>
      <c r="K25" s="28" t="s">
        <v>322</v>
      </c>
      <c r="L25" s="16">
        <v>82</v>
      </c>
      <c r="M25" s="76">
        <f>SUM(L25*J25)</f>
        <v>4510</v>
      </c>
      <c r="N25" s="2">
        <f>SUM(M25/I25)</f>
        <v>37.97894736842105</v>
      </c>
      <c r="O25" s="7" t="s">
        <v>367</v>
      </c>
      <c r="P25" s="6" t="s">
        <v>192</v>
      </c>
      <c r="V25" s="69"/>
      <c r="W25" s="69"/>
    </row>
    <row r="26" spans="1:14" ht="24" customHeight="1">
      <c r="A26" s="68"/>
      <c r="B26" s="111" t="s">
        <v>415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9"/>
    </row>
    <row r="27" spans="1:23" s="4" customFormat="1" ht="33.75" customHeight="1">
      <c r="A27" s="5" t="s">
        <v>2</v>
      </c>
      <c r="B27" s="5" t="s">
        <v>4</v>
      </c>
      <c r="C27" s="5" t="s">
        <v>3</v>
      </c>
      <c r="D27" s="5" t="s">
        <v>151</v>
      </c>
      <c r="E27" s="5" t="s">
        <v>153</v>
      </c>
      <c r="F27" s="5" t="s">
        <v>5</v>
      </c>
      <c r="G27" s="5" t="s">
        <v>0</v>
      </c>
      <c r="H27" s="5" t="s">
        <v>6</v>
      </c>
      <c r="I27" s="5" t="s">
        <v>20</v>
      </c>
      <c r="J27" s="5" t="s">
        <v>7</v>
      </c>
      <c r="K27" s="5" t="s">
        <v>8</v>
      </c>
      <c r="L27" s="5" t="s">
        <v>9</v>
      </c>
      <c r="M27" s="5" t="s">
        <v>10</v>
      </c>
      <c r="N27" s="5" t="s">
        <v>155</v>
      </c>
      <c r="O27" s="5" t="s">
        <v>11</v>
      </c>
      <c r="P27" s="5" t="s">
        <v>1</v>
      </c>
      <c r="Q27" s="27"/>
      <c r="R27" s="27"/>
      <c r="S27" s="27"/>
      <c r="T27" s="27"/>
      <c r="U27" s="27"/>
      <c r="V27" s="27"/>
      <c r="W27" s="27"/>
    </row>
    <row r="28" spans="1:23" ht="42" customHeight="1">
      <c r="A28" s="70">
        <v>92</v>
      </c>
      <c r="B28" s="14"/>
      <c r="C28" s="15">
        <v>1</v>
      </c>
      <c r="D28" s="2">
        <v>12</v>
      </c>
      <c r="E28" s="95" t="s">
        <v>405</v>
      </c>
      <c r="F28" s="75" t="s">
        <v>71</v>
      </c>
      <c r="G28" s="25" t="s">
        <v>70</v>
      </c>
      <c r="H28" s="19" t="s">
        <v>221</v>
      </c>
      <c r="I28" s="8">
        <v>74.7</v>
      </c>
      <c r="J28" s="3">
        <v>55</v>
      </c>
      <c r="K28" s="28" t="s">
        <v>225</v>
      </c>
      <c r="L28" s="87">
        <v>69</v>
      </c>
      <c r="M28" s="76">
        <f>SUM(L28*J28)</f>
        <v>3795</v>
      </c>
      <c r="N28" s="2">
        <f>SUM(M28/I28)</f>
        <v>50.80321285140562</v>
      </c>
      <c r="O28" s="7" t="s">
        <v>464</v>
      </c>
      <c r="P28" s="6" t="s">
        <v>220</v>
      </c>
      <c r="V28" s="69"/>
      <c r="W28" s="69"/>
    </row>
    <row r="29" spans="1:14" ht="24" customHeight="1">
      <c r="A29" s="68"/>
      <c r="B29" s="111" t="s">
        <v>416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</row>
    <row r="30" spans="1:23" s="4" customFormat="1" ht="33.75" customHeight="1">
      <c r="A30" s="5" t="s">
        <v>2</v>
      </c>
      <c r="B30" s="5" t="s">
        <v>4</v>
      </c>
      <c r="C30" s="5" t="s">
        <v>3</v>
      </c>
      <c r="D30" s="5" t="s">
        <v>151</v>
      </c>
      <c r="E30" s="5" t="s">
        <v>153</v>
      </c>
      <c r="F30" s="5" t="s">
        <v>5</v>
      </c>
      <c r="G30" s="5" t="s">
        <v>0</v>
      </c>
      <c r="H30" s="5" t="s">
        <v>6</v>
      </c>
      <c r="I30" s="5" t="s">
        <v>20</v>
      </c>
      <c r="J30" s="5" t="s">
        <v>7</v>
      </c>
      <c r="K30" s="5" t="s">
        <v>8</v>
      </c>
      <c r="L30" s="5" t="s">
        <v>9</v>
      </c>
      <c r="M30" s="5" t="s">
        <v>10</v>
      </c>
      <c r="N30" s="5" t="s">
        <v>155</v>
      </c>
      <c r="O30" s="5" t="s">
        <v>11</v>
      </c>
      <c r="P30" s="5" t="s">
        <v>1</v>
      </c>
      <c r="Q30" s="27"/>
      <c r="R30" s="27"/>
      <c r="S30" s="27"/>
      <c r="T30" s="27"/>
      <c r="U30" s="27"/>
      <c r="V30" s="27"/>
      <c r="W30" s="27"/>
    </row>
    <row r="31" spans="1:23" ht="42" customHeight="1">
      <c r="A31" s="70">
        <v>93</v>
      </c>
      <c r="B31" s="14"/>
      <c r="C31" s="15">
        <v>1</v>
      </c>
      <c r="D31" s="2"/>
      <c r="E31" s="21" t="s">
        <v>154</v>
      </c>
      <c r="F31" s="75" t="s">
        <v>245</v>
      </c>
      <c r="G31" s="25" t="s">
        <v>242</v>
      </c>
      <c r="H31" s="19" t="s">
        <v>243</v>
      </c>
      <c r="I31" s="8">
        <v>93</v>
      </c>
      <c r="J31" s="3">
        <v>55</v>
      </c>
      <c r="K31" s="28" t="s">
        <v>244</v>
      </c>
      <c r="L31" s="16">
        <v>114</v>
      </c>
      <c r="M31" s="76">
        <f>SUM(L31*J31)</f>
        <v>6270</v>
      </c>
      <c r="N31" s="2">
        <f>SUM(M31/I31)</f>
        <v>67.41935483870968</v>
      </c>
      <c r="O31" s="7" t="s">
        <v>12</v>
      </c>
      <c r="P31" s="6" t="s">
        <v>323</v>
      </c>
      <c r="V31" s="69"/>
      <c r="W31" s="69"/>
    </row>
    <row r="32" spans="1:23" ht="42" customHeight="1">
      <c r="A32" s="70">
        <v>94</v>
      </c>
      <c r="B32" s="14"/>
      <c r="C32" s="15">
        <v>2</v>
      </c>
      <c r="D32" s="2"/>
      <c r="E32" s="21" t="s">
        <v>154</v>
      </c>
      <c r="F32" s="75" t="s">
        <v>91</v>
      </c>
      <c r="G32" s="25" t="s">
        <v>89</v>
      </c>
      <c r="H32" s="19" t="s">
        <v>90</v>
      </c>
      <c r="I32" s="8">
        <v>91.1</v>
      </c>
      <c r="J32" s="3">
        <v>55</v>
      </c>
      <c r="K32" s="28" t="s">
        <v>191</v>
      </c>
      <c r="L32" s="16">
        <v>91</v>
      </c>
      <c r="M32" s="76">
        <f>SUM(L32*J32)</f>
        <v>5005</v>
      </c>
      <c r="N32" s="2">
        <f>SUM(M32/I32)</f>
        <v>54.93962678375412</v>
      </c>
      <c r="O32" s="7" t="s">
        <v>41</v>
      </c>
      <c r="P32" s="6" t="s">
        <v>404</v>
      </c>
      <c r="V32" s="69"/>
      <c r="W32" s="69"/>
    </row>
    <row r="33" spans="1:23" ht="42" customHeight="1">
      <c r="A33" s="70">
        <v>95</v>
      </c>
      <c r="B33" s="14"/>
      <c r="C33" s="15">
        <v>3</v>
      </c>
      <c r="D33" s="2"/>
      <c r="E33" s="21" t="s">
        <v>154</v>
      </c>
      <c r="F33" s="75" t="s">
        <v>403</v>
      </c>
      <c r="G33" s="25" t="s">
        <v>316</v>
      </c>
      <c r="H33" s="19" t="s">
        <v>314</v>
      </c>
      <c r="I33" s="8">
        <v>79.35</v>
      </c>
      <c r="J33" s="3">
        <v>55</v>
      </c>
      <c r="K33" s="28" t="s">
        <v>315</v>
      </c>
      <c r="L33" s="16">
        <v>67</v>
      </c>
      <c r="M33" s="76">
        <f>SUM(L33*J33)</f>
        <v>3685</v>
      </c>
      <c r="N33" s="2">
        <f>SUM(M33/I33)</f>
        <v>46.439823566477635</v>
      </c>
      <c r="O33" s="7" t="s">
        <v>41</v>
      </c>
      <c r="P33" s="6" t="s">
        <v>149</v>
      </c>
      <c r="V33" s="69"/>
      <c r="W33" s="69"/>
    </row>
    <row r="34" spans="1:23" ht="42" customHeight="1">
      <c r="A34" s="70">
        <v>96</v>
      </c>
      <c r="B34" s="14"/>
      <c r="C34" s="15">
        <v>4</v>
      </c>
      <c r="D34" s="2"/>
      <c r="E34" s="21" t="s">
        <v>154</v>
      </c>
      <c r="F34" s="75" t="s">
        <v>396</v>
      </c>
      <c r="G34" s="25" t="s">
        <v>313</v>
      </c>
      <c r="H34" s="19" t="s">
        <v>168</v>
      </c>
      <c r="I34" s="8">
        <v>111.3</v>
      </c>
      <c r="J34" s="3">
        <v>55</v>
      </c>
      <c r="K34" s="28" t="s">
        <v>166</v>
      </c>
      <c r="L34" s="16">
        <v>83</v>
      </c>
      <c r="M34" s="76">
        <f>SUM(L34*J34)</f>
        <v>4565</v>
      </c>
      <c r="N34" s="2">
        <f>SUM(M34/I34)</f>
        <v>41.01527403414196</v>
      </c>
      <c r="O34" s="7" t="s">
        <v>367</v>
      </c>
      <c r="P34" s="6" t="s">
        <v>13</v>
      </c>
      <c r="V34" s="69"/>
      <c r="W34" s="69"/>
    </row>
    <row r="35" spans="1:14" ht="24" customHeight="1">
      <c r="A35" s="68"/>
      <c r="B35" s="111" t="s">
        <v>417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9"/>
    </row>
    <row r="36" spans="1:23" s="4" customFormat="1" ht="33.75" customHeight="1">
      <c r="A36" s="5" t="s">
        <v>2</v>
      </c>
      <c r="B36" s="5" t="s">
        <v>4</v>
      </c>
      <c r="C36" s="5" t="s">
        <v>3</v>
      </c>
      <c r="D36" s="5" t="s">
        <v>151</v>
      </c>
      <c r="E36" s="5" t="s">
        <v>153</v>
      </c>
      <c r="F36" s="5" t="s">
        <v>5</v>
      </c>
      <c r="G36" s="5" t="s">
        <v>0</v>
      </c>
      <c r="H36" s="5" t="s">
        <v>6</v>
      </c>
      <c r="I36" s="5" t="s">
        <v>20</v>
      </c>
      <c r="J36" s="5" t="s">
        <v>7</v>
      </c>
      <c r="K36" s="5" t="s">
        <v>8</v>
      </c>
      <c r="L36" s="5" t="s">
        <v>9</v>
      </c>
      <c r="M36" s="5" t="s">
        <v>10</v>
      </c>
      <c r="N36" s="5" t="s">
        <v>155</v>
      </c>
      <c r="O36" s="5" t="s">
        <v>11</v>
      </c>
      <c r="P36" s="5" t="s">
        <v>1</v>
      </c>
      <c r="Q36" s="27"/>
      <c r="R36" s="27"/>
      <c r="S36" s="27"/>
      <c r="T36" s="27"/>
      <c r="U36" s="27"/>
      <c r="V36" s="27"/>
      <c r="W36" s="27"/>
    </row>
    <row r="37" spans="1:23" ht="42" customHeight="1">
      <c r="A37" s="70">
        <v>97</v>
      </c>
      <c r="B37" s="14"/>
      <c r="C37" s="15">
        <v>1</v>
      </c>
      <c r="D37" s="2">
        <v>12</v>
      </c>
      <c r="E37" s="95" t="s">
        <v>405</v>
      </c>
      <c r="F37" s="75" t="s">
        <v>71</v>
      </c>
      <c r="G37" s="25" t="s">
        <v>70</v>
      </c>
      <c r="H37" s="19" t="s">
        <v>221</v>
      </c>
      <c r="I37" s="8">
        <v>74.7</v>
      </c>
      <c r="J37" s="3">
        <v>55</v>
      </c>
      <c r="K37" s="28" t="s">
        <v>225</v>
      </c>
      <c r="L37" s="16">
        <v>69</v>
      </c>
      <c r="M37" s="76">
        <f>SUM(L37*J37)</f>
        <v>3795</v>
      </c>
      <c r="N37" s="2">
        <f>SUM(M37/I37)</f>
        <v>50.80321285140562</v>
      </c>
      <c r="O37" s="7" t="s">
        <v>41</v>
      </c>
      <c r="P37" s="6" t="s">
        <v>220</v>
      </c>
      <c r="V37" s="69"/>
      <c r="W37" s="69"/>
    </row>
    <row r="38" spans="1:23" ht="42" customHeight="1">
      <c r="A38" s="70">
        <v>98</v>
      </c>
      <c r="B38" s="14"/>
      <c r="C38" s="15">
        <v>2</v>
      </c>
      <c r="D38" s="2"/>
      <c r="E38" s="21" t="s">
        <v>154</v>
      </c>
      <c r="F38" s="75" t="s">
        <v>74</v>
      </c>
      <c r="G38" s="25" t="s">
        <v>72</v>
      </c>
      <c r="H38" s="19" t="s">
        <v>73</v>
      </c>
      <c r="I38" s="8">
        <v>74.4</v>
      </c>
      <c r="J38" s="3">
        <v>55</v>
      </c>
      <c r="K38" s="28" t="s">
        <v>225</v>
      </c>
      <c r="L38" s="16">
        <v>57</v>
      </c>
      <c r="M38" s="76">
        <f>SUM(L38*J38)</f>
        <v>3135</v>
      </c>
      <c r="N38" s="2">
        <f>SUM(M38/I38)</f>
        <v>42.137096774193544</v>
      </c>
      <c r="O38" s="7" t="s">
        <v>367</v>
      </c>
      <c r="P38" s="6" t="s">
        <v>219</v>
      </c>
      <c r="V38" s="69"/>
      <c r="W38" s="69"/>
    </row>
    <row r="39" spans="1:14" ht="24" customHeight="1">
      <c r="A39" s="68"/>
      <c r="B39" s="111" t="s">
        <v>418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9"/>
    </row>
    <row r="40" spans="1:23" s="4" customFormat="1" ht="33.75" customHeight="1">
      <c r="A40" s="5" t="s">
        <v>2</v>
      </c>
      <c r="B40" s="5" t="s">
        <v>4</v>
      </c>
      <c r="C40" s="5" t="s">
        <v>3</v>
      </c>
      <c r="D40" s="5" t="s">
        <v>151</v>
      </c>
      <c r="E40" s="5" t="s">
        <v>153</v>
      </c>
      <c r="F40" s="5" t="s">
        <v>5</v>
      </c>
      <c r="G40" s="5" t="s">
        <v>0</v>
      </c>
      <c r="H40" s="5" t="s">
        <v>6</v>
      </c>
      <c r="I40" s="5" t="s">
        <v>20</v>
      </c>
      <c r="J40" s="5" t="s">
        <v>7</v>
      </c>
      <c r="K40" s="5" t="s">
        <v>8</v>
      </c>
      <c r="L40" s="5" t="s">
        <v>9</v>
      </c>
      <c r="M40" s="5" t="s">
        <v>10</v>
      </c>
      <c r="N40" s="5" t="s">
        <v>155</v>
      </c>
      <c r="O40" s="5" t="s">
        <v>11</v>
      </c>
      <c r="P40" s="5" t="s">
        <v>1</v>
      </c>
      <c r="Q40" s="27"/>
      <c r="R40" s="27"/>
      <c r="S40" s="27"/>
      <c r="T40" s="27"/>
      <c r="U40" s="27"/>
      <c r="V40" s="27"/>
      <c r="W40" s="27"/>
    </row>
    <row r="41" spans="1:23" ht="42" customHeight="1">
      <c r="A41" s="70">
        <v>99</v>
      </c>
      <c r="B41" s="14"/>
      <c r="C41" s="15">
        <v>1</v>
      </c>
      <c r="D41" s="2"/>
      <c r="E41" s="21" t="s">
        <v>154</v>
      </c>
      <c r="F41" s="75" t="s">
        <v>97</v>
      </c>
      <c r="G41" s="25" t="s">
        <v>95</v>
      </c>
      <c r="H41" s="19" t="s">
        <v>96</v>
      </c>
      <c r="I41" s="8">
        <v>85.6</v>
      </c>
      <c r="J41" s="3">
        <v>55</v>
      </c>
      <c r="K41" s="28" t="s">
        <v>119</v>
      </c>
      <c r="L41" s="16">
        <v>108</v>
      </c>
      <c r="M41" s="76">
        <f>SUM(L41*J41)</f>
        <v>5940</v>
      </c>
      <c r="N41" s="2">
        <f>SUM(M41/I41)</f>
        <v>69.39252336448598</v>
      </c>
      <c r="O41" s="7" t="s">
        <v>12</v>
      </c>
      <c r="P41" s="6" t="s">
        <v>13</v>
      </c>
      <c r="V41" s="69"/>
      <c r="W41" s="69"/>
    </row>
    <row r="42" spans="1:23" ht="42" customHeight="1">
      <c r="A42" s="70">
        <v>100</v>
      </c>
      <c r="B42" s="14"/>
      <c r="C42" s="96">
        <v>2</v>
      </c>
      <c r="D42" s="2"/>
      <c r="E42" s="21" t="s">
        <v>154</v>
      </c>
      <c r="F42" s="75" t="s">
        <v>406</v>
      </c>
      <c r="G42" s="25" t="s">
        <v>193</v>
      </c>
      <c r="H42" s="19" t="s">
        <v>194</v>
      </c>
      <c r="I42" s="8">
        <v>87.9</v>
      </c>
      <c r="J42" s="3">
        <v>55</v>
      </c>
      <c r="K42" s="28" t="s">
        <v>195</v>
      </c>
      <c r="L42" s="16">
        <v>61</v>
      </c>
      <c r="M42" s="76">
        <f>SUM(L42*J42)</f>
        <v>3355</v>
      </c>
      <c r="N42" s="2">
        <f>SUM(M42/I42)</f>
        <v>38.1683731513083</v>
      </c>
      <c r="O42" s="7" t="s">
        <v>367</v>
      </c>
      <c r="P42" s="6" t="s">
        <v>19</v>
      </c>
      <c r="V42" s="69"/>
      <c r="W42" s="69"/>
    </row>
    <row r="43" spans="1:23" ht="49.5" customHeight="1">
      <c r="A43" s="70">
        <v>101</v>
      </c>
      <c r="B43" s="14"/>
      <c r="C43" s="96">
        <v>3</v>
      </c>
      <c r="D43" s="2"/>
      <c r="E43" s="21" t="s">
        <v>154</v>
      </c>
      <c r="F43" s="75" t="s">
        <v>250</v>
      </c>
      <c r="G43" s="25" t="s">
        <v>248</v>
      </c>
      <c r="H43" s="19" t="s">
        <v>251</v>
      </c>
      <c r="I43" s="8">
        <v>94</v>
      </c>
      <c r="J43" s="3">
        <v>55</v>
      </c>
      <c r="K43" s="28" t="s">
        <v>249</v>
      </c>
      <c r="L43" s="16">
        <v>63</v>
      </c>
      <c r="M43" s="76">
        <f>SUM(L43*J43)</f>
        <v>3465</v>
      </c>
      <c r="N43" s="2">
        <f>SUM(M43/I43)</f>
        <v>36.861702127659576</v>
      </c>
      <c r="O43" s="7" t="s">
        <v>367</v>
      </c>
      <c r="P43" s="6" t="s">
        <v>13</v>
      </c>
      <c r="V43" s="69"/>
      <c r="W43" s="69"/>
    </row>
    <row r="44" spans="1:14" ht="24" customHeight="1">
      <c r="A44" s="68"/>
      <c r="B44" s="111" t="s">
        <v>419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9"/>
    </row>
    <row r="45" spans="1:23" s="4" customFormat="1" ht="33.75" customHeight="1">
      <c r="A45" s="5" t="s">
        <v>2</v>
      </c>
      <c r="B45" s="5" t="s">
        <v>4</v>
      </c>
      <c r="C45" s="5" t="s">
        <v>3</v>
      </c>
      <c r="D45" s="5" t="s">
        <v>151</v>
      </c>
      <c r="E45" s="5" t="s">
        <v>153</v>
      </c>
      <c r="F45" s="5" t="s">
        <v>5</v>
      </c>
      <c r="G45" s="5" t="s">
        <v>0</v>
      </c>
      <c r="H45" s="5" t="s">
        <v>6</v>
      </c>
      <c r="I45" s="5" t="s">
        <v>20</v>
      </c>
      <c r="J45" s="5" t="s">
        <v>7</v>
      </c>
      <c r="K45" s="5" t="s">
        <v>8</v>
      </c>
      <c r="L45" s="5" t="s">
        <v>9</v>
      </c>
      <c r="M45" s="5" t="s">
        <v>10</v>
      </c>
      <c r="N45" s="5" t="s">
        <v>155</v>
      </c>
      <c r="O45" s="5" t="s">
        <v>11</v>
      </c>
      <c r="P45" s="5" t="s">
        <v>1</v>
      </c>
      <c r="Q45" s="27"/>
      <c r="R45" s="27"/>
      <c r="S45" s="27"/>
      <c r="T45" s="27"/>
      <c r="U45" s="27"/>
      <c r="V45" s="27"/>
      <c r="W45" s="27"/>
    </row>
    <row r="46" spans="1:23" ht="42" customHeight="1">
      <c r="A46" s="70">
        <v>102</v>
      </c>
      <c r="B46" s="14"/>
      <c r="C46" s="15">
        <v>1</v>
      </c>
      <c r="D46" s="2"/>
      <c r="E46" s="21" t="s">
        <v>154</v>
      </c>
      <c r="F46" s="75" t="s">
        <v>46</v>
      </c>
      <c r="G46" s="25" t="s">
        <v>44</v>
      </c>
      <c r="H46" s="19" t="s">
        <v>45</v>
      </c>
      <c r="I46" s="8">
        <v>94.1</v>
      </c>
      <c r="J46" s="3">
        <v>55</v>
      </c>
      <c r="K46" s="28" t="s">
        <v>132</v>
      </c>
      <c r="L46" s="87">
        <v>120</v>
      </c>
      <c r="M46" s="76">
        <f aca="true" t="shared" si="0" ref="M46:M51">SUM(L46*J46)</f>
        <v>6600</v>
      </c>
      <c r="N46" s="2">
        <f aca="true" t="shared" si="1" ref="N46:N51">SUM(M46/I46)</f>
        <v>70.13815090329437</v>
      </c>
      <c r="O46" s="7" t="s">
        <v>407</v>
      </c>
      <c r="P46" s="6" t="s">
        <v>13</v>
      </c>
      <c r="V46" s="69"/>
      <c r="W46" s="69"/>
    </row>
    <row r="47" spans="1:23" ht="42" customHeight="1">
      <c r="A47" s="70">
        <v>103</v>
      </c>
      <c r="B47" s="14"/>
      <c r="C47" s="15">
        <v>2</v>
      </c>
      <c r="D47" s="2">
        <v>10</v>
      </c>
      <c r="E47" s="95" t="s">
        <v>405</v>
      </c>
      <c r="F47" s="75" t="s">
        <v>71</v>
      </c>
      <c r="G47" s="25" t="s">
        <v>70</v>
      </c>
      <c r="H47" s="19" t="s">
        <v>221</v>
      </c>
      <c r="I47" s="8">
        <v>74.7</v>
      </c>
      <c r="J47" s="3">
        <v>55</v>
      </c>
      <c r="K47" s="28" t="s">
        <v>225</v>
      </c>
      <c r="L47" s="16">
        <v>69</v>
      </c>
      <c r="M47" s="76">
        <f>SUM(L47*J47)</f>
        <v>3795</v>
      </c>
      <c r="N47" s="2">
        <f>SUM(M47/I47)</f>
        <v>50.80321285140562</v>
      </c>
      <c r="O47" s="7" t="s">
        <v>41</v>
      </c>
      <c r="P47" s="6" t="s">
        <v>220</v>
      </c>
      <c r="V47" s="69"/>
      <c r="W47" s="69"/>
    </row>
    <row r="48" spans="1:23" ht="42" customHeight="1">
      <c r="A48" s="70">
        <v>104</v>
      </c>
      <c r="B48" s="14"/>
      <c r="C48" s="15">
        <v>3</v>
      </c>
      <c r="D48" s="2"/>
      <c r="E48" s="21" t="s">
        <v>154</v>
      </c>
      <c r="F48" s="75" t="s">
        <v>18</v>
      </c>
      <c r="G48" s="25" t="s">
        <v>17</v>
      </c>
      <c r="H48" s="19" t="s">
        <v>161</v>
      </c>
      <c r="I48" s="8">
        <v>79.4</v>
      </c>
      <c r="J48" s="3">
        <v>55</v>
      </c>
      <c r="K48" s="28" t="s">
        <v>117</v>
      </c>
      <c r="L48" s="16">
        <v>72</v>
      </c>
      <c r="M48" s="76">
        <f t="shared" si="0"/>
        <v>3960</v>
      </c>
      <c r="N48" s="2">
        <f t="shared" si="1"/>
        <v>49.87405541561712</v>
      </c>
      <c r="O48" s="7" t="s">
        <v>41</v>
      </c>
      <c r="P48" s="6" t="s">
        <v>13</v>
      </c>
      <c r="V48" s="69"/>
      <c r="W48" s="69"/>
    </row>
    <row r="49" spans="1:23" ht="42" customHeight="1">
      <c r="A49" s="70">
        <v>105</v>
      </c>
      <c r="B49" s="14"/>
      <c r="C49" s="15">
        <v>4</v>
      </c>
      <c r="D49" s="2"/>
      <c r="E49" s="21" t="s">
        <v>154</v>
      </c>
      <c r="F49" s="75" t="s">
        <v>47</v>
      </c>
      <c r="G49" s="25" t="s">
        <v>59</v>
      </c>
      <c r="H49" s="19" t="s">
        <v>60</v>
      </c>
      <c r="I49" s="8">
        <v>94.4</v>
      </c>
      <c r="J49" s="3">
        <v>55</v>
      </c>
      <c r="K49" s="28" t="s">
        <v>133</v>
      </c>
      <c r="L49" s="16">
        <v>69</v>
      </c>
      <c r="M49" s="76">
        <f t="shared" si="0"/>
        <v>3795</v>
      </c>
      <c r="N49" s="2">
        <f t="shared" si="1"/>
        <v>40.20127118644068</v>
      </c>
      <c r="O49" s="7" t="s">
        <v>367</v>
      </c>
      <c r="P49" s="6" t="s">
        <v>13</v>
      </c>
      <c r="V49" s="69"/>
      <c r="W49" s="69"/>
    </row>
    <row r="50" spans="1:23" ht="42" customHeight="1">
      <c r="A50" s="70">
        <v>106</v>
      </c>
      <c r="B50" s="14"/>
      <c r="C50" s="15">
        <v>5</v>
      </c>
      <c r="D50" s="2"/>
      <c r="E50" s="21" t="s">
        <v>154</v>
      </c>
      <c r="F50" s="75" t="s">
        <v>69</v>
      </c>
      <c r="G50" s="25" t="s">
        <v>67</v>
      </c>
      <c r="H50" s="19" t="s">
        <v>68</v>
      </c>
      <c r="I50" s="8">
        <v>88.1</v>
      </c>
      <c r="J50" s="3">
        <v>55</v>
      </c>
      <c r="K50" s="28" t="s">
        <v>225</v>
      </c>
      <c r="L50" s="16">
        <v>55</v>
      </c>
      <c r="M50" s="76">
        <f t="shared" si="0"/>
        <v>3025</v>
      </c>
      <c r="N50" s="2">
        <f t="shared" si="1"/>
        <v>34.33598183881953</v>
      </c>
      <c r="O50" s="7" t="s">
        <v>87</v>
      </c>
      <c r="P50" s="6" t="s">
        <v>219</v>
      </c>
      <c r="V50" s="69"/>
      <c r="W50" s="69"/>
    </row>
    <row r="51" spans="1:23" ht="42" customHeight="1">
      <c r="A51" s="70">
        <v>107</v>
      </c>
      <c r="B51" s="14"/>
      <c r="C51" s="15">
        <v>6</v>
      </c>
      <c r="D51" s="2"/>
      <c r="E51" s="21" t="s">
        <v>154</v>
      </c>
      <c r="F51" s="75" t="s">
        <v>199</v>
      </c>
      <c r="G51" s="25" t="s">
        <v>197</v>
      </c>
      <c r="H51" s="19" t="s">
        <v>198</v>
      </c>
      <c r="I51" s="8">
        <v>97.1</v>
      </c>
      <c r="J51" s="3">
        <v>55</v>
      </c>
      <c r="K51" s="28" t="s">
        <v>214</v>
      </c>
      <c r="L51" s="16">
        <v>58</v>
      </c>
      <c r="M51" s="76">
        <f t="shared" si="0"/>
        <v>3190</v>
      </c>
      <c r="N51" s="2">
        <f t="shared" si="1"/>
        <v>32.85272914521112</v>
      </c>
      <c r="O51" s="7" t="s">
        <v>87</v>
      </c>
      <c r="P51" s="6" t="s">
        <v>13</v>
      </c>
      <c r="V51" s="69"/>
      <c r="W51" s="69"/>
    </row>
    <row r="52" spans="1:14" ht="24" customHeight="1">
      <c r="A52" s="68"/>
      <c r="B52" s="111" t="s">
        <v>420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9"/>
    </row>
    <row r="53" spans="1:23" s="4" customFormat="1" ht="33.75" customHeight="1">
      <c r="A53" s="5" t="s">
        <v>2</v>
      </c>
      <c r="B53" s="5" t="s">
        <v>4</v>
      </c>
      <c r="C53" s="5" t="s">
        <v>3</v>
      </c>
      <c r="D53" s="5" t="s">
        <v>151</v>
      </c>
      <c r="E53" s="5" t="s">
        <v>153</v>
      </c>
      <c r="F53" s="5" t="s">
        <v>5</v>
      </c>
      <c r="G53" s="5" t="s">
        <v>0</v>
      </c>
      <c r="H53" s="5" t="s">
        <v>6</v>
      </c>
      <c r="I53" s="5" t="s">
        <v>20</v>
      </c>
      <c r="J53" s="5" t="s">
        <v>7</v>
      </c>
      <c r="K53" s="5" t="s">
        <v>8</v>
      </c>
      <c r="L53" s="5" t="s">
        <v>9</v>
      </c>
      <c r="M53" s="5" t="s">
        <v>10</v>
      </c>
      <c r="N53" s="5" t="s">
        <v>155</v>
      </c>
      <c r="O53" s="5" t="s">
        <v>11</v>
      </c>
      <c r="P53" s="5" t="s">
        <v>1</v>
      </c>
      <c r="Q53" s="27"/>
      <c r="R53" s="27"/>
      <c r="S53" s="27"/>
      <c r="T53" s="27"/>
      <c r="U53" s="27"/>
      <c r="V53" s="27"/>
      <c r="W53" s="27"/>
    </row>
    <row r="54" spans="1:23" ht="42" customHeight="1">
      <c r="A54" s="70">
        <v>108</v>
      </c>
      <c r="B54" s="14"/>
      <c r="C54" s="15">
        <v>1</v>
      </c>
      <c r="D54" s="2"/>
      <c r="E54" s="21" t="s">
        <v>154</v>
      </c>
      <c r="F54" s="75" t="s">
        <v>277</v>
      </c>
      <c r="G54" s="25" t="s">
        <v>278</v>
      </c>
      <c r="H54" s="19" t="s">
        <v>279</v>
      </c>
      <c r="I54" s="8">
        <v>85.95</v>
      </c>
      <c r="J54" s="3">
        <v>55</v>
      </c>
      <c r="K54" s="28" t="s">
        <v>117</v>
      </c>
      <c r="L54" s="16">
        <v>30</v>
      </c>
      <c r="M54" s="76">
        <f>SUM(L54*J54)</f>
        <v>1650</v>
      </c>
      <c r="N54" s="2">
        <f>SUM(M54/I54)</f>
        <v>19.19720767888307</v>
      </c>
      <c r="O54" s="7" t="s">
        <v>358</v>
      </c>
      <c r="P54" s="6" t="s">
        <v>13</v>
      </c>
      <c r="V54" s="69"/>
      <c r="W54" s="69"/>
    </row>
    <row r="55" spans="1:14" ht="24" customHeight="1">
      <c r="A55" s="68"/>
      <c r="B55" s="111" t="s">
        <v>421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9"/>
    </row>
    <row r="56" spans="1:23" s="4" customFormat="1" ht="33.75" customHeight="1">
      <c r="A56" s="5" t="s">
        <v>2</v>
      </c>
      <c r="B56" s="5" t="s">
        <v>4</v>
      </c>
      <c r="C56" s="5" t="s">
        <v>3</v>
      </c>
      <c r="D56" s="5" t="s">
        <v>151</v>
      </c>
      <c r="E56" s="5" t="s">
        <v>153</v>
      </c>
      <c r="F56" s="5" t="s">
        <v>5</v>
      </c>
      <c r="G56" s="5" t="s">
        <v>0</v>
      </c>
      <c r="H56" s="5" t="s">
        <v>6</v>
      </c>
      <c r="I56" s="5" t="s">
        <v>20</v>
      </c>
      <c r="J56" s="5" t="s">
        <v>7</v>
      </c>
      <c r="K56" s="5" t="s">
        <v>8</v>
      </c>
      <c r="L56" s="5" t="s">
        <v>9</v>
      </c>
      <c r="M56" s="5" t="s">
        <v>10</v>
      </c>
      <c r="N56" s="5" t="s">
        <v>155</v>
      </c>
      <c r="O56" s="5" t="s">
        <v>11</v>
      </c>
      <c r="P56" s="5" t="s">
        <v>1</v>
      </c>
      <c r="Q56" s="27"/>
      <c r="R56" s="27"/>
      <c r="S56" s="27"/>
      <c r="T56" s="27"/>
      <c r="U56" s="27"/>
      <c r="V56" s="27"/>
      <c r="W56" s="27"/>
    </row>
    <row r="57" spans="1:23" ht="42" customHeight="1">
      <c r="A57" s="70">
        <v>109</v>
      </c>
      <c r="B57" s="14"/>
      <c r="C57" s="15">
        <v>1</v>
      </c>
      <c r="D57" s="2"/>
      <c r="E57" s="21" t="s">
        <v>154</v>
      </c>
      <c r="F57" s="75" t="s">
        <v>409</v>
      </c>
      <c r="G57" s="25" t="s">
        <v>235</v>
      </c>
      <c r="H57" s="19" t="s">
        <v>236</v>
      </c>
      <c r="I57" s="8">
        <v>72.3</v>
      </c>
      <c r="J57" s="3">
        <v>55</v>
      </c>
      <c r="K57" s="28" t="s">
        <v>237</v>
      </c>
      <c r="L57" s="16">
        <v>81</v>
      </c>
      <c r="M57" s="76">
        <f>SUM(L57*J57)</f>
        <v>4455</v>
      </c>
      <c r="N57" s="2">
        <f>SUM(M57/I57)</f>
        <v>61.61825726141079</v>
      </c>
      <c r="O57" s="86" t="s">
        <v>12</v>
      </c>
      <c r="P57" s="6" t="s">
        <v>13</v>
      </c>
      <c r="V57" s="69"/>
      <c r="W57" s="69"/>
    </row>
    <row r="58" spans="1:23" ht="42" customHeight="1">
      <c r="A58" s="70">
        <v>110</v>
      </c>
      <c r="B58" s="14"/>
      <c r="C58" s="15">
        <v>2</v>
      </c>
      <c r="D58" s="2"/>
      <c r="E58" s="21" t="s">
        <v>154</v>
      </c>
      <c r="F58" s="75" t="s">
        <v>63</v>
      </c>
      <c r="G58" s="25" t="s">
        <v>61</v>
      </c>
      <c r="H58" s="19" t="s">
        <v>62</v>
      </c>
      <c r="I58" s="8">
        <v>69.35</v>
      </c>
      <c r="J58" s="3">
        <v>55</v>
      </c>
      <c r="K58" s="28" t="s">
        <v>138</v>
      </c>
      <c r="L58" s="16">
        <v>70</v>
      </c>
      <c r="M58" s="76">
        <f>SUM(L58*J58)</f>
        <v>3850</v>
      </c>
      <c r="N58" s="2">
        <f>SUM(M58/I58)</f>
        <v>55.5155010814708</v>
      </c>
      <c r="O58" s="7" t="s">
        <v>41</v>
      </c>
      <c r="P58" s="6" t="s">
        <v>13</v>
      </c>
      <c r="V58" s="69"/>
      <c r="W58" s="69"/>
    </row>
    <row r="59" spans="1:23" ht="42" customHeight="1">
      <c r="A59" s="70">
        <v>111</v>
      </c>
      <c r="B59" s="14"/>
      <c r="C59" s="96">
        <v>3</v>
      </c>
      <c r="D59" s="2"/>
      <c r="E59" s="21" t="s">
        <v>154</v>
      </c>
      <c r="F59" s="75" t="s">
        <v>408</v>
      </c>
      <c r="G59" s="25" t="s">
        <v>300</v>
      </c>
      <c r="H59" s="19" t="s">
        <v>167</v>
      </c>
      <c r="I59" s="8">
        <v>70</v>
      </c>
      <c r="J59" s="3">
        <v>55</v>
      </c>
      <c r="K59" s="28" t="s">
        <v>166</v>
      </c>
      <c r="L59" s="16">
        <v>68</v>
      </c>
      <c r="M59" s="76">
        <f>SUM(L59*J59)</f>
        <v>3740</v>
      </c>
      <c r="N59" s="2">
        <f>SUM(M59/I59)</f>
        <v>53.42857142857143</v>
      </c>
      <c r="O59" s="86" t="s">
        <v>41</v>
      </c>
      <c r="P59" s="6" t="s">
        <v>351</v>
      </c>
      <c r="V59" s="69"/>
      <c r="W59" s="69"/>
    </row>
    <row r="60" spans="1:23" ht="42" customHeight="1">
      <c r="A60" s="70">
        <v>112</v>
      </c>
      <c r="B60" s="14"/>
      <c r="C60" s="15">
        <v>4</v>
      </c>
      <c r="D60" s="2"/>
      <c r="E60" s="21" t="s">
        <v>154</v>
      </c>
      <c r="F60" s="75" t="s">
        <v>71</v>
      </c>
      <c r="G60" s="25" t="s">
        <v>70</v>
      </c>
      <c r="H60" s="19" t="s">
        <v>221</v>
      </c>
      <c r="I60" s="8">
        <v>74.7</v>
      </c>
      <c r="J60" s="3">
        <v>55</v>
      </c>
      <c r="K60" s="28" t="s">
        <v>225</v>
      </c>
      <c r="L60" s="16">
        <v>69</v>
      </c>
      <c r="M60" s="76">
        <f>SUM(L60*J60)</f>
        <v>3795</v>
      </c>
      <c r="N60" s="2">
        <f>SUM(M60/I60)</f>
        <v>50.80321285140562</v>
      </c>
      <c r="O60" s="7" t="s">
        <v>41</v>
      </c>
      <c r="P60" s="6" t="s">
        <v>220</v>
      </c>
      <c r="V60" s="69"/>
      <c r="W60" s="69"/>
    </row>
    <row r="61" spans="1:14" ht="24" customHeight="1">
      <c r="A61" s="68"/>
      <c r="B61" s="111" t="s">
        <v>422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9"/>
    </row>
    <row r="62" spans="1:23" s="4" customFormat="1" ht="33.75" customHeight="1">
      <c r="A62" s="5" t="s">
        <v>2</v>
      </c>
      <c r="B62" s="5" t="s">
        <v>4</v>
      </c>
      <c r="C62" s="5" t="s">
        <v>3</v>
      </c>
      <c r="D62" s="5" t="s">
        <v>151</v>
      </c>
      <c r="E62" s="5" t="s">
        <v>153</v>
      </c>
      <c r="F62" s="5" t="s">
        <v>5</v>
      </c>
      <c r="G62" s="5" t="s">
        <v>0</v>
      </c>
      <c r="H62" s="5" t="s">
        <v>6</v>
      </c>
      <c r="I62" s="5" t="s">
        <v>20</v>
      </c>
      <c r="J62" s="5" t="s">
        <v>7</v>
      </c>
      <c r="K62" s="5" t="s">
        <v>8</v>
      </c>
      <c r="L62" s="5" t="s">
        <v>9</v>
      </c>
      <c r="M62" s="5" t="s">
        <v>10</v>
      </c>
      <c r="N62" s="5" t="s">
        <v>155</v>
      </c>
      <c r="O62" s="5" t="s">
        <v>11</v>
      </c>
      <c r="P62" s="5" t="s">
        <v>1</v>
      </c>
      <c r="Q62" s="27"/>
      <c r="R62" s="27"/>
      <c r="S62" s="27"/>
      <c r="T62" s="27"/>
      <c r="U62" s="27"/>
      <c r="V62" s="27"/>
      <c r="W62" s="27"/>
    </row>
    <row r="63" spans="1:23" ht="42" customHeight="1">
      <c r="A63" s="70">
        <v>113</v>
      </c>
      <c r="B63" s="14"/>
      <c r="C63" s="15">
        <v>1</v>
      </c>
      <c r="D63" s="2"/>
      <c r="E63" s="21" t="s">
        <v>154</v>
      </c>
      <c r="F63" s="75" t="s">
        <v>35</v>
      </c>
      <c r="G63" s="25" t="s">
        <v>33</v>
      </c>
      <c r="H63" s="23" t="s">
        <v>34</v>
      </c>
      <c r="I63" s="8">
        <v>88.45</v>
      </c>
      <c r="J63" s="3">
        <v>55</v>
      </c>
      <c r="K63" s="18" t="s">
        <v>116</v>
      </c>
      <c r="L63" s="16">
        <v>132</v>
      </c>
      <c r="M63" s="76">
        <f>SUM(J63*L63)</f>
        <v>7260</v>
      </c>
      <c r="N63" s="2">
        <f aca="true" t="shared" si="2" ref="N63:N69">SUM(M63/I63)</f>
        <v>82.08027133973997</v>
      </c>
      <c r="O63" s="7" t="s">
        <v>165</v>
      </c>
      <c r="P63" s="6" t="s">
        <v>36</v>
      </c>
      <c r="V63" s="69"/>
      <c r="W63" s="69"/>
    </row>
    <row r="64" spans="1:23" ht="42" customHeight="1">
      <c r="A64" s="70">
        <v>114</v>
      </c>
      <c r="B64" s="14"/>
      <c r="C64" s="15">
        <v>2</v>
      </c>
      <c r="D64" s="2"/>
      <c r="E64" s="21" t="s">
        <v>154</v>
      </c>
      <c r="F64" s="75" t="s">
        <v>312</v>
      </c>
      <c r="G64" s="25" t="s">
        <v>309</v>
      </c>
      <c r="H64" s="19" t="s">
        <v>310</v>
      </c>
      <c r="I64" s="8">
        <v>93.3</v>
      </c>
      <c r="J64" s="3">
        <v>55</v>
      </c>
      <c r="K64" s="28" t="s">
        <v>311</v>
      </c>
      <c r="L64" s="16">
        <v>125</v>
      </c>
      <c r="M64" s="76">
        <f aca="true" t="shared" si="3" ref="M64:M69">SUM(L64*J64)</f>
        <v>6875</v>
      </c>
      <c r="N64" s="2">
        <f t="shared" si="2"/>
        <v>73.68703108252947</v>
      </c>
      <c r="O64" s="7" t="s">
        <v>165</v>
      </c>
      <c r="P64" s="6" t="s">
        <v>32</v>
      </c>
      <c r="V64" s="69"/>
      <c r="W64" s="69"/>
    </row>
    <row r="65" spans="1:23" ht="42" customHeight="1">
      <c r="A65" s="70">
        <v>115</v>
      </c>
      <c r="B65" s="14"/>
      <c r="C65" s="15">
        <v>3</v>
      </c>
      <c r="D65" s="2"/>
      <c r="E65" s="21" t="s">
        <v>154</v>
      </c>
      <c r="F65" s="75" t="s">
        <v>31</v>
      </c>
      <c r="G65" s="25" t="s">
        <v>29</v>
      </c>
      <c r="H65" s="19" t="s">
        <v>30</v>
      </c>
      <c r="I65" s="8">
        <v>86</v>
      </c>
      <c r="J65" s="3">
        <v>55</v>
      </c>
      <c r="K65" s="28" t="s">
        <v>135</v>
      </c>
      <c r="L65" s="16">
        <v>111</v>
      </c>
      <c r="M65" s="76">
        <f t="shared" si="3"/>
        <v>6105</v>
      </c>
      <c r="N65" s="2">
        <f t="shared" si="2"/>
        <v>70.98837209302326</v>
      </c>
      <c r="O65" s="7" t="s">
        <v>12</v>
      </c>
      <c r="P65" s="6" t="s">
        <v>13</v>
      </c>
      <c r="V65" s="69"/>
      <c r="W65" s="69"/>
    </row>
    <row r="66" spans="1:23" ht="42" customHeight="1">
      <c r="A66" s="70">
        <v>116</v>
      </c>
      <c r="B66" s="14"/>
      <c r="C66" s="15">
        <v>4</v>
      </c>
      <c r="D66" s="2"/>
      <c r="E66" s="21" t="s">
        <v>154</v>
      </c>
      <c r="F66" s="75" t="s">
        <v>23</v>
      </c>
      <c r="G66" s="25" t="s">
        <v>21</v>
      </c>
      <c r="H66" s="19" t="s">
        <v>22</v>
      </c>
      <c r="I66" s="8">
        <v>84.7</v>
      </c>
      <c r="J66" s="3">
        <v>55</v>
      </c>
      <c r="K66" s="28" t="s">
        <v>411</v>
      </c>
      <c r="L66" s="16">
        <v>102</v>
      </c>
      <c r="M66" s="76">
        <f t="shared" si="3"/>
        <v>5610</v>
      </c>
      <c r="N66" s="2">
        <f t="shared" si="2"/>
        <v>66.23376623376623</v>
      </c>
      <c r="O66" s="7" t="s">
        <v>12</v>
      </c>
      <c r="P66" s="6" t="s">
        <v>131</v>
      </c>
      <c r="V66" s="69"/>
      <c r="W66" s="69"/>
    </row>
    <row r="67" spans="1:23" ht="42" customHeight="1">
      <c r="A67" s="70">
        <v>117</v>
      </c>
      <c r="B67" s="14"/>
      <c r="C67" s="15">
        <v>5</v>
      </c>
      <c r="D67" s="2"/>
      <c r="E67" s="21" t="s">
        <v>154</v>
      </c>
      <c r="F67" s="75" t="s">
        <v>260</v>
      </c>
      <c r="G67" s="25" t="s">
        <v>247</v>
      </c>
      <c r="H67" s="19" t="s">
        <v>259</v>
      </c>
      <c r="I67" s="8">
        <v>78.6</v>
      </c>
      <c r="J67" s="3">
        <v>55</v>
      </c>
      <c r="K67" s="28" t="s">
        <v>410</v>
      </c>
      <c r="L67" s="16">
        <v>82</v>
      </c>
      <c r="M67" s="76">
        <f t="shared" si="3"/>
        <v>4510</v>
      </c>
      <c r="N67" s="2">
        <f t="shared" si="2"/>
        <v>57.3791348600509</v>
      </c>
      <c r="O67" s="7" t="s">
        <v>41</v>
      </c>
      <c r="P67" s="6" t="s">
        <v>261</v>
      </c>
      <c r="V67" s="69"/>
      <c r="W67" s="69"/>
    </row>
    <row r="68" spans="1:23" ht="42" customHeight="1">
      <c r="A68" s="70">
        <v>118</v>
      </c>
      <c r="B68" s="14"/>
      <c r="C68" s="15">
        <v>6</v>
      </c>
      <c r="D68" s="2"/>
      <c r="E68" s="21" t="s">
        <v>154</v>
      </c>
      <c r="F68" s="75" t="s">
        <v>77</v>
      </c>
      <c r="G68" s="25" t="s">
        <v>75</v>
      </c>
      <c r="H68" s="19" t="s">
        <v>76</v>
      </c>
      <c r="I68" s="8">
        <v>96</v>
      </c>
      <c r="J68" s="3">
        <v>55</v>
      </c>
      <c r="K68" s="28" t="s">
        <v>225</v>
      </c>
      <c r="L68" s="16">
        <v>71</v>
      </c>
      <c r="M68" s="76">
        <f t="shared" si="3"/>
        <v>3905</v>
      </c>
      <c r="N68" s="2">
        <f t="shared" si="2"/>
        <v>40.677083333333336</v>
      </c>
      <c r="O68" s="7" t="s">
        <v>367</v>
      </c>
      <c r="P68" s="6" t="s">
        <v>13</v>
      </c>
      <c r="V68" s="69"/>
      <c r="W68" s="69"/>
    </row>
    <row r="69" spans="1:23" ht="42" customHeight="1">
      <c r="A69" s="70">
        <v>119</v>
      </c>
      <c r="B69" s="14"/>
      <c r="C69" s="15">
        <v>7</v>
      </c>
      <c r="D69" s="2"/>
      <c r="E69" s="21" t="s">
        <v>154</v>
      </c>
      <c r="F69" s="75" t="s">
        <v>63</v>
      </c>
      <c r="G69" s="25" t="s">
        <v>307</v>
      </c>
      <c r="H69" s="19" t="s">
        <v>308</v>
      </c>
      <c r="I69" s="8">
        <v>88.7</v>
      </c>
      <c r="J69" s="3">
        <v>55</v>
      </c>
      <c r="K69" s="28" t="s">
        <v>117</v>
      </c>
      <c r="L69" s="16">
        <v>32</v>
      </c>
      <c r="M69" s="76">
        <f t="shared" si="3"/>
        <v>1760</v>
      </c>
      <c r="N69" s="2">
        <f t="shared" si="2"/>
        <v>19.84216459977452</v>
      </c>
      <c r="O69" s="7" t="s">
        <v>358</v>
      </c>
      <c r="P69" s="6" t="s">
        <v>32</v>
      </c>
      <c r="V69" s="69"/>
      <c r="W69" s="69"/>
    </row>
    <row r="70" spans="1:23" ht="27.75" customHeight="1">
      <c r="A70" s="68"/>
      <c r="B70" s="145" t="s">
        <v>423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69"/>
      <c r="V70" s="69"/>
      <c r="W70" s="69"/>
    </row>
    <row r="71" spans="1:23" s="4" customFormat="1" ht="33.75" customHeight="1">
      <c r="A71" s="5" t="s">
        <v>2</v>
      </c>
      <c r="B71" s="5" t="s">
        <v>4</v>
      </c>
      <c r="C71" s="5" t="s">
        <v>3</v>
      </c>
      <c r="D71" s="5" t="s">
        <v>151</v>
      </c>
      <c r="E71" s="5" t="s">
        <v>153</v>
      </c>
      <c r="F71" s="5" t="s">
        <v>5</v>
      </c>
      <c r="G71" s="5" t="s">
        <v>0</v>
      </c>
      <c r="H71" s="5" t="s">
        <v>6</v>
      </c>
      <c r="I71" s="5" t="s">
        <v>20</v>
      </c>
      <c r="J71" s="5" t="s">
        <v>7</v>
      </c>
      <c r="K71" s="5" t="s">
        <v>8</v>
      </c>
      <c r="L71" s="5" t="s">
        <v>9</v>
      </c>
      <c r="M71" s="5" t="s">
        <v>10</v>
      </c>
      <c r="N71" s="5" t="s">
        <v>155</v>
      </c>
      <c r="O71" s="5" t="s">
        <v>11</v>
      </c>
      <c r="P71" s="5" t="s">
        <v>1</v>
      </c>
      <c r="Q71" s="27"/>
      <c r="R71" s="27"/>
      <c r="S71" s="27"/>
      <c r="T71" s="27"/>
      <c r="U71" s="27"/>
      <c r="V71" s="27"/>
      <c r="W71" s="27"/>
    </row>
    <row r="72" spans="1:23" ht="42" customHeight="1">
      <c r="A72" s="7"/>
      <c r="B72" s="14"/>
      <c r="C72" s="15"/>
      <c r="D72" s="2"/>
      <c r="E72" s="21" t="s">
        <v>154</v>
      </c>
      <c r="F72" s="75" t="s">
        <v>35</v>
      </c>
      <c r="G72" s="25" t="s">
        <v>33</v>
      </c>
      <c r="H72" s="23" t="s">
        <v>34</v>
      </c>
      <c r="I72" s="8">
        <v>88.45</v>
      </c>
      <c r="J72" s="3">
        <v>55</v>
      </c>
      <c r="K72" s="18" t="s">
        <v>116</v>
      </c>
      <c r="L72" s="16">
        <v>132</v>
      </c>
      <c r="M72" s="76">
        <f aca="true" t="shared" si="4" ref="M72:M84">SUM(L72*J72)</f>
        <v>7260</v>
      </c>
      <c r="N72" s="2">
        <f aca="true" t="shared" si="5" ref="N72:N78">SUM(M72/I72)</f>
        <v>82.08027133973997</v>
      </c>
      <c r="O72" s="86" t="s">
        <v>165</v>
      </c>
      <c r="P72" s="6" t="s">
        <v>36</v>
      </c>
      <c r="V72" s="69"/>
      <c r="W72" s="69"/>
    </row>
    <row r="73" spans="1:23" ht="42" customHeight="1">
      <c r="A73" s="7"/>
      <c r="B73" s="14"/>
      <c r="C73" s="15"/>
      <c r="D73" s="2"/>
      <c r="E73" s="6" t="s">
        <v>154</v>
      </c>
      <c r="F73" s="75" t="s">
        <v>312</v>
      </c>
      <c r="G73" s="25" t="s">
        <v>309</v>
      </c>
      <c r="H73" s="19" t="s">
        <v>310</v>
      </c>
      <c r="I73" s="8">
        <v>93.3</v>
      </c>
      <c r="J73" s="3">
        <v>55</v>
      </c>
      <c r="K73" s="18" t="s">
        <v>311</v>
      </c>
      <c r="L73" s="16">
        <v>125</v>
      </c>
      <c r="M73" s="76">
        <f t="shared" si="4"/>
        <v>6875</v>
      </c>
      <c r="N73" s="2">
        <f t="shared" si="5"/>
        <v>73.68703108252947</v>
      </c>
      <c r="O73" s="86" t="s">
        <v>165</v>
      </c>
      <c r="P73" s="6" t="s">
        <v>32</v>
      </c>
      <c r="V73" s="69"/>
      <c r="W73" s="69"/>
    </row>
    <row r="74" spans="1:23" ht="42" customHeight="1">
      <c r="A74" s="7"/>
      <c r="B74" s="14"/>
      <c r="C74" s="15"/>
      <c r="D74" s="2"/>
      <c r="E74" s="6" t="s">
        <v>154</v>
      </c>
      <c r="F74" s="75" t="s">
        <v>31</v>
      </c>
      <c r="G74" s="25" t="s">
        <v>29</v>
      </c>
      <c r="H74" s="19" t="s">
        <v>30</v>
      </c>
      <c r="I74" s="8">
        <v>86</v>
      </c>
      <c r="J74" s="3">
        <v>55</v>
      </c>
      <c r="K74" s="18" t="s">
        <v>135</v>
      </c>
      <c r="L74" s="16">
        <v>111</v>
      </c>
      <c r="M74" s="76">
        <f t="shared" si="4"/>
        <v>6105</v>
      </c>
      <c r="N74" s="2">
        <f t="shared" si="5"/>
        <v>70.98837209302326</v>
      </c>
      <c r="O74" s="7" t="s">
        <v>12</v>
      </c>
      <c r="P74" s="6" t="s">
        <v>13</v>
      </c>
      <c r="V74" s="69"/>
      <c r="W74" s="69"/>
    </row>
    <row r="75" spans="1:23" ht="42" customHeight="1">
      <c r="A75" s="7"/>
      <c r="B75" s="14"/>
      <c r="C75" s="15"/>
      <c r="D75" s="2"/>
      <c r="E75" s="6" t="s">
        <v>154</v>
      </c>
      <c r="F75" s="65" t="s">
        <v>46</v>
      </c>
      <c r="G75" s="25" t="s">
        <v>44</v>
      </c>
      <c r="H75" s="19" t="s">
        <v>45</v>
      </c>
      <c r="I75" s="8">
        <v>94.1</v>
      </c>
      <c r="J75" s="3">
        <v>55</v>
      </c>
      <c r="K75" s="18" t="s">
        <v>162</v>
      </c>
      <c r="L75" s="16">
        <v>120</v>
      </c>
      <c r="M75" s="76">
        <f t="shared" si="4"/>
        <v>6600</v>
      </c>
      <c r="N75" s="2">
        <f t="shared" si="5"/>
        <v>70.13815090329437</v>
      </c>
      <c r="O75" s="7" t="s">
        <v>12</v>
      </c>
      <c r="P75" s="6" t="s">
        <v>13</v>
      </c>
      <c r="V75" s="69"/>
      <c r="W75" s="69"/>
    </row>
    <row r="76" spans="1:23" ht="42" customHeight="1">
      <c r="A76" s="7"/>
      <c r="B76" s="14"/>
      <c r="C76" s="15"/>
      <c r="D76" s="2"/>
      <c r="E76" s="6" t="s">
        <v>154</v>
      </c>
      <c r="F76" s="65" t="s">
        <v>97</v>
      </c>
      <c r="G76" s="25" t="s">
        <v>95</v>
      </c>
      <c r="H76" s="19" t="s">
        <v>96</v>
      </c>
      <c r="I76" s="8">
        <v>85.6</v>
      </c>
      <c r="J76" s="3">
        <v>55</v>
      </c>
      <c r="K76" s="18" t="s">
        <v>119</v>
      </c>
      <c r="L76" s="16">
        <v>108</v>
      </c>
      <c r="M76" s="76">
        <f t="shared" si="4"/>
        <v>5940</v>
      </c>
      <c r="N76" s="2">
        <f t="shared" si="5"/>
        <v>69.39252336448598</v>
      </c>
      <c r="O76" s="7" t="s">
        <v>12</v>
      </c>
      <c r="P76" s="6" t="s">
        <v>13</v>
      </c>
      <c r="V76" s="69"/>
      <c r="W76" s="69"/>
    </row>
    <row r="77" spans="1:23" ht="42" customHeight="1">
      <c r="A77" s="7"/>
      <c r="B77" s="14"/>
      <c r="C77" s="15"/>
      <c r="D77" s="2"/>
      <c r="E77" s="6" t="s">
        <v>154</v>
      </c>
      <c r="F77" s="65" t="s">
        <v>245</v>
      </c>
      <c r="G77" s="25" t="s">
        <v>242</v>
      </c>
      <c r="H77" s="19" t="s">
        <v>243</v>
      </c>
      <c r="I77" s="8">
        <v>93</v>
      </c>
      <c r="J77" s="3">
        <v>55</v>
      </c>
      <c r="K77" s="18" t="s">
        <v>244</v>
      </c>
      <c r="L77" s="16">
        <v>114</v>
      </c>
      <c r="M77" s="76">
        <f t="shared" si="4"/>
        <v>6270</v>
      </c>
      <c r="N77" s="2">
        <f t="shared" si="5"/>
        <v>67.41935483870968</v>
      </c>
      <c r="O77" s="7" t="s">
        <v>12</v>
      </c>
      <c r="P77" s="6" t="s">
        <v>32</v>
      </c>
      <c r="V77" s="69"/>
      <c r="W77" s="69"/>
    </row>
    <row r="78" spans="1:23" ht="42" customHeight="1">
      <c r="A78" s="7"/>
      <c r="B78" s="14"/>
      <c r="C78" s="15"/>
      <c r="D78" s="2"/>
      <c r="E78" s="6" t="s">
        <v>154</v>
      </c>
      <c r="F78" s="65" t="s">
        <v>318</v>
      </c>
      <c r="G78" s="25" t="s">
        <v>319</v>
      </c>
      <c r="H78" s="19" t="s">
        <v>320</v>
      </c>
      <c r="I78" s="8">
        <v>82.9</v>
      </c>
      <c r="J78" s="3">
        <v>55</v>
      </c>
      <c r="K78" s="18" t="s">
        <v>321</v>
      </c>
      <c r="L78" s="16">
        <v>101</v>
      </c>
      <c r="M78" s="76">
        <f t="shared" si="4"/>
        <v>5555</v>
      </c>
      <c r="N78" s="2">
        <f t="shared" si="5"/>
        <v>67.00844390832327</v>
      </c>
      <c r="O78" s="7" t="s">
        <v>12</v>
      </c>
      <c r="P78" s="6" t="s">
        <v>32</v>
      </c>
      <c r="V78" s="69"/>
      <c r="W78" s="69"/>
    </row>
    <row r="79" spans="1:15" ht="27.75" customHeight="1">
      <c r="A79" s="47"/>
      <c r="B79" s="141" t="s">
        <v>424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7"/>
    </row>
    <row r="80" spans="1:24" s="4" customFormat="1" ht="33.75" customHeight="1">
      <c r="A80" s="77" t="s">
        <v>2</v>
      </c>
      <c r="B80" s="77" t="s">
        <v>4</v>
      </c>
      <c r="C80" s="77" t="s">
        <v>3</v>
      </c>
      <c r="D80" s="77" t="s">
        <v>151</v>
      </c>
      <c r="E80" s="77" t="s">
        <v>153</v>
      </c>
      <c r="F80" s="77" t="s">
        <v>5</v>
      </c>
      <c r="G80" s="77" t="s">
        <v>0</v>
      </c>
      <c r="H80" s="77" t="s">
        <v>6</v>
      </c>
      <c r="I80" s="77" t="s">
        <v>20</v>
      </c>
      <c r="J80" s="77" t="s">
        <v>7</v>
      </c>
      <c r="K80" s="77" t="s">
        <v>8</v>
      </c>
      <c r="L80" s="77" t="s">
        <v>9</v>
      </c>
      <c r="M80" s="77" t="s">
        <v>10</v>
      </c>
      <c r="N80" s="77" t="s">
        <v>155</v>
      </c>
      <c r="O80" s="77" t="s">
        <v>337</v>
      </c>
      <c r="P80" s="77" t="s">
        <v>364</v>
      </c>
      <c r="Q80" s="77" t="s">
        <v>1</v>
      </c>
      <c r="R80" s="27"/>
      <c r="S80" s="27"/>
      <c r="T80" s="27"/>
      <c r="U80" s="27"/>
      <c r="V80" s="27"/>
      <c r="W80" s="27"/>
      <c r="X80" s="27"/>
    </row>
    <row r="81" spans="1:24" ht="42" customHeight="1">
      <c r="A81" s="7"/>
      <c r="B81" s="14"/>
      <c r="C81" s="15"/>
      <c r="D81" s="2"/>
      <c r="E81" s="6" t="s">
        <v>154</v>
      </c>
      <c r="F81" s="65" t="s">
        <v>35</v>
      </c>
      <c r="G81" s="25" t="s">
        <v>33</v>
      </c>
      <c r="H81" s="19" t="s">
        <v>34</v>
      </c>
      <c r="I81" s="8">
        <v>88.45</v>
      </c>
      <c r="J81" s="3">
        <v>55</v>
      </c>
      <c r="K81" s="18" t="s">
        <v>116</v>
      </c>
      <c r="L81" s="16">
        <v>129</v>
      </c>
      <c r="M81" s="76">
        <f t="shared" si="4"/>
        <v>7095</v>
      </c>
      <c r="N81" s="2">
        <f aca="true" t="shared" si="6" ref="N81:N87">SUM(M81/I81)</f>
        <v>80.21481062747314</v>
      </c>
      <c r="O81" s="81">
        <f>SUM(L81+L72)</f>
        <v>261</v>
      </c>
      <c r="P81" s="86" t="s">
        <v>165</v>
      </c>
      <c r="Q81" s="6" t="s">
        <v>357</v>
      </c>
      <c r="V81" s="69"/>
      <c r="W81" s="69"/>
      <c r="X81" s="69"/>
    </row>
    <row r="82" spans="1:24" ht="42" customHeight="1">
      <c r="A82" s="7"/>
      <c r="B82" s="14"/>
      <c r="C82" s="15"/>
      <c r="D82" s="2"/>
      <c r="E82" s="6" t="s">
        <v>154</v>
      </c>
      <c r="F82" s="65" t="s">
        <v>312</v>
      </c>
      <c r="G82" s="25" t="s">
        <v>309</v>
      </c>
      <c r="H82" s="19" t="s">
        <v>310</v>
      </c>
      <c r="I82" s="8">
        <v>93.3</v>
      </c>
      <c r="J82" s="3">
        <v>55</v>
      </c>
      <c r="K82" s="18" t="s">
        <v>311</v>
      </c>
      <c r="L82" s="16">
        <v>130</v>
      </c>
      <c r="M82" s="76">
        <f t="shared" si="4"/>
        <v>7150</v>
      </c>
      <c r="N82" s="2">
        <f t="shared" si="6"/>
        <v>76.63451232583066</v>
      </c>
      <c r="O82" s="81">
        <f>SUM(L82+L73)</f>
        <v>255</v>
      </c>
      <c r="P82" s="86" t="s">
        <v>165</v>
      </c>
      <c r="Q82" s="6" t="s">
        <v>32</v>
      </c>
      <c r="V82" s="69"/>
      <c r="W82" s="69"/>
      <c r="X82" s="69"/>
    </row>
    <row r="83" spans="1:24" ht="42" customHeight="1">
      <c r="A83" s="7"/>
      <c r="B83" s="14"/>
      <c r="C83" s="15"/>
      <c r="D83" s="2"/>
      <c r="E83" s="6" t="s">
        <v>154</v>
      </c>
      <c r="F83" s="65" t="s">
        <v>31</v>
      </c>
      <c r="G83" s="25" t="s">
        <v>29</v>
      </c>
      <c r="H83" s="19" t="s">
        <v>30</v>
      </c>
      <c r="I83" s="8">
        <v>86</v>
      </c>
      <c r="J83" s="3">
        <v>55</v>
      </c>
      <c r="K83" s="18" t="s">
        <v>135</v>
      </c>
      <c r="L83" s="16">
        <v>119</v>
      </c>
      <c r="M83" s="76">
        <f t="shared" si="4"/>
        <v>6545</v>
      </c>
      <c r="N83" s="2">
        <f t="shared" si="6"/>
        <v>76.1046511627907</v>
      </c>
      <c r="O83" s="81">
        <f>SUM(L83+L74)</f>
        <v>230</v>
      </c>
      <c r="P83" s="86" t="s">
        <v>165</v>
      </c>
      <c r="Q83" s="6" t="s">
        <v>13</v>
      </c>
      <c r="V83" s="69"/>
      <c r="W83" s="69"/>
      <c r="X83" s="69"/>
    </row>
    <row r="84" spans="1:24" ht="42" customHeight="1">
      <c r="A84" s="7"/>
      <c r="B84" s="14"/>
      <c r="C84" s="15"/>
      <c r="D84" s="2"/>
      <c r="E84" s="6" t="s">
        <v>154</v>
      </c>
      <c r="F84" s="65" t="s">
        <v>46</v>
      </c>
      <c r="G84" s="25" t="s">
        <v>44</v>
      </c>
      <c r="H84" s="19" t="s">
        <v>45</v>
      </c>
      <c r="I84" s="8">
        <v>94.1</v>
      </c>
      <c r="J84" s="3">
        <v>55</v>
      </c>
      <c r="K84" s="18" t="s">
        <v>162</v>
      </c>
      <c r="L84" s="87">
        <v>125</v>
      </c>
      <c r="M84" s="76">
        <f t="shared" si="4"/>
        <v>6875</v>
      </c>
      <c r="N84" s="2">
        <f t="shared" si="6"/>
        <v>73.0605738575983</v>
      </c>
      <c r="O84" s="81">
        <f>SUM(L84+L75)</f>
        <v>245</v>
      </c>
      <c r="P84" s="86" t="s">
        <v>469</v>
      </c>
      <c r="Q84" s="6" t="s">
        <v>13</v>
      </c>
      <c r="V84" s="69"/>
      <c r="W84" s="69"/>
      <c r="X84" s="69"/>
    </row>
    <row r="85" spans="1:24" ht="42" customHeight="1">
      <c r="A85" s="7"/>
      <c r="B85" s="14"/>
      <c r="C85" s="15"/>
      <c r="D85" s="2"/>
      <c r="E85" s="6" t="s">
        <v>154</v>
      </c>
      <c r="F85" s="65" t="s">
        <v>97</v>
      </c>
      <c r="G85" s="25" t="s">
        <v>95</v>
      </c>
      <c r="H85" s="19" t="s">
        <v>96</v>
      </c>
      <c r="I85" s="8">
        <v>85.6</v>
      </c>
      <c r="J85" s="3">
        <v>55</v>
      </c>
      <c r="K85" s="18" t="s">
        <v>119</v>
      </c>
      <c r="L85" s="16" t="s">
        <v>304</v>
      </c>
      <c r="M85" s="76">
        <v>0</v>
      </c>
      <c r="N85" s="2">
        <f t="shared" si="6"/>
        <v>0</v>
      </c>
      <c r="O85" s="81">
        <v>0</v>
      </c>
      <c r="P85" s="7"/>
      <c r="Q85" s="6" t="s">
        <v>13</v>
      </c>
      <c r="V85" s="69"/>
      <c r="W85" s="69"/>
      <c r="X85" s="69"/>
    </row>
    <row r="86" spans="1:24" ht="42" customHeight="1">
      <c r="A86" s="7"/>
      <c r="B86" s="14"/>
      <c r="C86" s="15"/>
      <c r="D86" s="2"/>
      <c r="E86" s="6" t="s">
        <v>154</v>
      </c>
      <c r="F86" s="65" t="s">
        <v>245</v>
      </c>
      <c r="G86" s="25" t="s">
        <v>242</v>
      </c>
      <c r="H86" s="19" t="s">
        <v>243</v>
      </c>
      <c r="I86" s="8">
        <v>93</v>
      </c>
      <c r="J86" s="3">
        <v>55</v>
      </c>
      <c r="K86" s="18" t="s">
        <v>244</v>
      </c>
      <c r="L86" s="16" t="s">
        <v>304</v>
      </c>
      <c r="M86" s="76">
        <v>0</v>
      </c>
      <c r="N86" s="2">
        <f t="shared" si="6"/>
        <v>0</v>
      </c>
      <c r="O86" s="81">
        <v>0</v>
      </c>
      <c r="P86" s="7"/>
      <c r="Q86" s="6" t="s">
        <v>32</v>
      </c>
      <c r="V86" s="69"/>
      <c r="W86" s="69"/>
      <c r="X86" s="69"/>
    </row>
    <row r="87" spans="1:24" ht="42" customHeight="1">
      <c r="A87" s="7"/>
      <c r="B87" s="14"/>
      <c r="C87" s="15"/>
      <c r="D87" s="2"/>
      <c r="E87" s="6" t="s">
        <v>154</v>
      </c>
      <c r="F87" s="65" t="s">
        <v>318</v>
      </c>
      <c r="G87" s="25" t="s">
        <v>319</v>
      </c>
      <c r="H87" s="19" t="s">
        <v>320</v>
      </c>
      <c r="I87" s="8">
        <v>82.9</v>
      </c>
      <c r="J87" s="3">
        <v>55</v>
      </c>
      <c r="K87" s="18" t="s">
        <v>321</v>
      </c>
      <c r="L87" s="16">
        <v>96</v>
      </c>
      <c r="M87" s="76">
        <f>SUM(L87*J87)</f>
        <v>5280</v>
      </c>
      <c r="N87" s="2">
        <f t="shared" si="6"/>
        <v>63.69119420989143</v>
      </c>
      <c r="O87" s="81">
        <f>SUM(L87+L78)</f>
        <v>197</v>
      </c>
      <c r="P87" s="7"/>
      <c r="Q87" s="6" t="s">
        <v>32</v>
      </c>
      <c r="V87" s="69"/>
      <c r="W87" s="69"/>
      <c r="X87" s="69"/>
    </row>
    <row r="88" spans="1:15" ht="27.75" customHeight="1">
      <c r="A88" s="97"/>
      <c r="B88" s="142" t="s">
        <v>426</v>
      </c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4"/>
    </row>
    <row r="89" spans="1:27" s="4" customFormat="1" ht="33.75" customHeight="1">
      <c r="A89" s="5" t="s">
        <v>2</v>
      </c>
      <c r="B89" s="5" t="s">
        <v>4</v>
      </c>
      <c r="C89" s="5" t="s">
        <v>3</v>
      </c>
      <c r="D89" s="5" t="s">
        <v>151</v>
      </c>
      <c r="E89" s="5" t="s">
        <v>153</v>
      </c>
      <c r="F89" s="5" t="s">
        <v>5</v>
      </c>
      <c r="G89" s="5" t="s">
        <v>0</v>
      </c>
      <c r="H89" s="5" t="s">
        <v>6</v>
      </c>
      <c r="I89" s="5" t="s">
        <v>20</v>
      </c>
      <c r="J89" s="5" t="s">
        <v>7</v>
      </c>
      <c r="K89" s="5" t="s">
        <v>8</v>
      </c>
      <c r="L89" s="5" t="s">
        <v>9</v>
      </c>
      <c r="M89" s="5" t="s">
        <v>10</v>
      </c>
      <c r="N89" s="5" t="s">
        <v>442</v>
      </c>
      <c r="O89" s="5" t="s">
        <v>155</v>
      </c>
      <c r="P89" s="5" t="s">
        <v>11</v>
      </c>
      <c r="Q89" s="5" t="s">
        <v>332</v>
      </c>
      <c r="R89" s="85" t="s">
        <v>331</v>
      </c>
      <c r="S89" s="5" t="s">
        <v>11</v>
      </c>
      <c r="T89" s="5" t="s">
        <v>1</v>
      </c>
      <c r="U89" s="27"/>
      <c r="V89" s="27"/>
      <c r="W89" s="27"/>
      <c r="X89" s="27"/>
      <c r="Y89" s="27"/>
      <c r="Z89" s="27"/>
      <c r="AA89" s="27"/>
    </row>
    <row r="90" spans="1:27" ht="42" customHeight="1">
      <c r="A90" s="70">
        <v>120</v>
      </c>
      <c r="B90" s="14"/>
      <c r="C90" s="84">
        <v>1</v>
      </c>
      <c r="D90" s="2"/>
      <c r="E90" s="6" t="s">
        <v>154</v>
      </c>
      <c r="F90" s="75" t="s">
        <v>35</v>
      </c>
      <c r="G90" s="25" t="s">
        <v>33</v>
      </c>
      <c r="H90" s="23" t="s">
        <v>34</v>
      </c>
      <c r="I90" s="8">
        <v>88.45</v>
      </c>
      <c r="J90" s="3">
        <v>55</v>
      </c>
      <c r="K90" s="18" t="s">
        <v>116</v>
      </c>
      <c r="L90" s="16">
        <v>106</v>
      </c>
      <c r="M90" s="76">
        <v>5830</v>
      </c>
      <c r="N90" s="76">
        <v>20185</v>
      </c>
      <c r="O90" s="2">
        <v>65.91</v>
      </c>
      <c r="P90" s="7" t="s">
        <v>12</v>
      </c>
      <c r="Q90" s="90">
        <v>367</v>
      </c>
      <c r="R90" s="92">
        <v>228.21</v>
      </c>
      <c r="S90" s="86" t="s">
        <v>339</v>
      </c>
      <c r="T90" s="6" t="s">
        <v>357</v>
      </c>
      <c r="V90" s="69"/>
      <c r="W90" s="69"/>
      <c r="X90" s="69"/>
      <c r="Y90" s="69"/>
      <c r="Z90" s="69"/>
      <c r="AA90" s="69"/>
    </row>
    <row r="91" spans="1:27" ht="42" customHeight="1">
      <c r="A91" s="70">
        <v>121</v>
      </c>
      <c r="B91" s="14"/>
      <c r="C91" s="84">
        <v>2</v>
      </c>
      <c r="D91" s="2"/>
      <c r="E91" s="6" t="s">
        <v>154</v>
      </c>
      <c r="F91" s="75" t="s">
        <v>312</v>
      </c>
      <c r="G91" s="25" t="s">
        <v>309</v>
      </c>
      <c r="H91" s="19" t="s">
        <v>310</v>
      </c>
      <c r="I91" s="8">
        <v>93.3</v>
      </c>
      <c r="J91" s="3">
        <v>55</v>
      </c>
      <c r="K91" s="18" t="s">
        <v>311</v>
      </c>
      <c r="L91" s="16">
        <v>120</v>
      </c>
      <c r="M91" s="76">
        <f>SUM(L91*J91)</f>
        <v>6600</v>
      </c>
      <c r="N91" s="76">
        <f>SUM(J91*Q91)</f>
        <v>20625</v>
      </c>
      <c r="O91" s="2">
        <f aca="true" t="shared" si="7" ref="O91:O96">SUM(M91/I91)</f>
        <v>70.7395498392283</v>
      </c>
      <c r="P91" s="7" t="s">
        <v>12</v>
      </c>
      <c r="Q91" s="91">
        <f aca="true" t="shared" si="8" ref="Q91:Q96">SUM(L91+O82)</f>
        <v>375</v>
      </c>
      <c r="R91" s="99">
        <f aca="true" t="shared" si="9" ref="R91:R96">SUM(N91/I91)</f>
        <v>221.06109324758845</v>
      </c>
      <c r="S91" s="7" t="s">
        <v>443</v>
      </c>
      <c r="T91" s="6" t="s">
        <v>32</v>
      </c>
      <c r="V91" s="69"/>
      <c r="W91" s="69"/>
      <c r="X91" s="69"/>
      <c r="Y91" s="69"/>
      <c r="Z91" s="69"/>
      <c r="AA91" s="69"/>
    </row>
    <row r="92" spans="1:27" ht="42" customHeight="1">
      <c r="A92" s="70">
        <v>122</v>
      </c>
      <c r="B92" s="14"/>
      <c r="C92" s="84">
        <v>3</v>
      </c>
      <c r="D92" s="2"/>
      <c r="E92" s="6" t="s">
        <v>154</v>
      </c>
      <c r="F92" s="65" t="s">
        <v>31</v>
      </c>
      <c r="G92" s="25" t="s">
        <v>29</v>
      </c>
      <c r="H92" s="19" t="s">
        <v>30</v>
      </c>
      <c r="I92" s="8">
        <v>86</v>
      </c>
      <c r="J92" s="3">
        <v>55</v>
      </c>
      <c r="K92" s="18" t="s">
        <v>135</v>
      </c>
      <c r="L92" s="16">
        <v>102</v>
      </c>
      <c r="M92" s="76">
        <f>SUM(L92*J92)</f>
        <v>5610</v>
      </c>
      <c r="N92" s="76">
        <f>SUM(J92*Q92)</f>
        <v>18260</v>
      </c>
      <c r="O92" s="2">
        <f t="shared" si="7"/>
        <v>65.23255813953489</v>
      </c>
      <c r="P92" s="7" t="s">
        <v>12</v>
      </c>
      <c r="Q92" s="91">
        <f t="shared" si="8"/>
        <v>332</v>
      </c>
      <c r="R92" s="99">
        <f t="shared" si="9"/>
        <v>212.32558139534885</v>
      </c>
      <c r="S92" s="7"/>
      <c r="T92" s="6" t="s">
        <v>13</v>
      </c>
      <c r="V92" s="69"/>
      <c r="W92" s="69"/>
      <c r="X92" s="69"/>
      <c r="Y92" s="69"/>
      <c r="Z92" s="69"/>
      <c r="AA92" s="69"/>
    </row>
    <row r="93" spans="1:27" ht="42" customHeight="1">
      <c r="A93" s="70">
        <v>123</v>
      </c>
      <c r="B93" s="14"/>
      <c r="C93" s="84">
        <v>4</v>
      </c>
      <c r="D93" s="2"/>
      <c r="E93" s="6" t="s">
        <v>154</v>
      </c>
      <c r="F93" s="65" t="s">
        <v>46</v>
      </c>
      <c r="G93" s="25" t="s">
        <v>44</v>
      </c>
      <c r="H93" s="19" t="s">
        <v>45</v>
      </c>
      <c r="I93" s="8">
        <v>94.2</v>
      </c>
      <c r="J93" s="3">
        <v>55</v>
      </c>
      <c r="K93" s="18" t="s">
        <v>162</v>
      </c>
      <c r="L93" s="16">
        <v>108</v>
      </c>
      <c r="M93" s="76">
        <f>SUM(L93*J93)</f>
        <v>5940</v>
      </c>
      <c r="N93" s="76">
        <f>SUM(J93*Q93)</f>
        <v>19415</v>
      </c>
      <c r="O93" s="2">
        <f t="shared" si="7"/>
        <v>63.05732484076433</v>
      </c>
      <c r="P93" s="7" t="s">
        <v>12</v>
      </c>
      <c r="Q93" s="90">
        <f t="shared" si="8"/>
        <v>353</v>
      </c>
      <c r="R93" s="99">
        <f t="shared" si="9"/>
        <v>206.104033970276</v>
      </c>
      <c r="S93" s="86" t="s">
        <v>425</v>
      </c>
      <c r="T93" s="6" t="s">
        <v>13</v>
      </c>
      <c r="V93" s="69"/>
      <c r="W93" s="69"/>
      <c r="X93" s="69"/>
      <c r="Y93" s="69"/>
      <c r="Z93" s="69"/>
      <c r="AA93" s="69"/>
    </row>
    <row r="94" spans="1:27" ht="42" customHeight="1">
      <c r="A94" s="70">
        <v>124</v>
      </c>
      <c r="B94" s="14"/>
      <c r="C94" s="84"/>
      <c r="D94" s="2"/>
      <c r="E94" s="6" t="s">
        <v>154</v>
      </c>
      <c r="F94" s="65" t="s">
        <v>97</v>
      </c>
      <c r="G94" s="25" t="s">
        <v>95</v>
      </c>
      <c r="H94" s="19" t="s">
        <v>96</v>
      </c>
      <c r="I94" s="8">
        <v>85.6</v>
      </c>
      <c r="J94" s="3">
        <v>55</v>
      </c>
      <c r="K94" s="18" t="s">
        <v>119</v>
      </c>
      <c r="L94" s="16">
        <v>0</v>
      </c>
      <c r="M94" s="76">
        <v>0</v>
      </c>
      <c r="N94" s="76">
        <f>SUM(J94*Q94)</f>
        <v>0</v>
      </c>
      <c r="O94" s="2">
        <f t="shared" si="7"/>
        <v>0</v>
      </c>
      <c r="P94" s="7"/>
      <c r="Q94" s="91">
        <f t="shared" si="8"/>
        <v>0</v>
      </c>
      <c r="R94" s="99">
        <f t="shared" si="9"/>
        <v>0</v>
      </c>
      <c r="S94" s="7"/>
      <c r="T94" s="6" t="s">
        <v>13</v>
      </c>
      <c r="V94" s="69"/>
      <c r="W94" s="69"/>
      <c r="X94" s="69"/>
      <c r="Y94" s="69"/>
      <c r="Z94" s="69"/>
      <c r="AA94" s="69"/>
    </row>
    <row r="95" spans="1:27" ht="42" customHeight="1">
      <c r="A95" s="70">
        <v>125</v>
      </c>
      <c r="B95" s="14"/>
      <c r="C95" s="84"/>
      <c r="D95" s="2"/>
      <c r="E95" s="6" t="s">
        <v>154</v>
      </c>
      <c r="F95" s="65" t="s">
        <v>245</v>
      </c>
      <c r="G95" s="25" t="s">
        <v>242</v>
      </c>
      <c r="H95" s="19" t="s">
        <v>243</v>
      </c>
      <c r="I95" s="8">
        <v>93</v>
      </c>
      <c r="J95" s="3">
        <v>55</v>
      </c>
      <c r="K95" s="18" t="s">
        <v>244</v>
      </c>
      <c r="L95" s="16">
        <v>0</v>
      </c>
      <c r="M95" s="76">
        <v>0</v>
      </c>
      <c r="N95" s="76">
        <f>SUM(J95*Q95)</f>
        <v>0</v>
      </c>
      <c r="O95" s="2">
        <f t="shared" si="7"/>
        <v>0</v>
      </c>
      <c r="P95" s="7"/>
      <c r="Q95" s="91">
        <f t="shared" si="8"/>
        <v>0</v>
      </c>
      <c r="R95" s="99">
        <f t="shared" si="9"/>
        <v>0</v>
      </c>
      <c r="S95" s="7"/>
      <c r="T95" s="6" t="s">
        <v>32</v>
      </c>
      <c r="V95" s="69"/>
      <c r="W95" s="69"/>
      <c r="X95" s="69"/>
      <c r="Y95" s="69"/>
      <c r="Z95" s="69"/>
      <c r="AA95" s="69"/>
    </row>
    <row r="96" spans="1:27" ht="42" customHeight="1">
      <c r="A96" s="70">
        <v>126</v>
      </c>
      <c r="B96" s="14"/>
      <c r="C96" s="84">
        <v>5</v>
      </c>
      <c r="D96" s="2"/>
      <c r="E96" s="6" t="s">
        <v>154</v>
      </c>
      <c r="F96" s="65" t="s">
        <v>318</v>
      </c>
      <c r="G96" s="25" t="s">
        <v>319</v>
      </c>
      <c r="H96" s="19" t="s">
        <v>320</v>
      </c>
      <c r="I96" s="8">
        <v>82.9</v>
      </c>
      <c r="J96" s="3">
        <v>55</v>
      </c>
      <c r="K96" s="18" t="s">
        <v>321</v>
      </c>
      <c r="L96" s="16">
        <v>82</v>
      </c>
      <c r="M96" s="76">
        <f>SUM(L96*J96)</f>
        <v>4510</v>
      </c>
      <c r="N96" s="76">
        <f>SUM(J96*Q96)</f>
        <v>15345</v>
      </c>
      <c r="O96" s="2">
        <f t="shared" si="7"/>
        <v>54.40289505428226</v>
      </c>
      <c r="P96" s="7" t="s">
        <v>41</v>
      </c>
      <c r="Q96" s="90">
        <f t="shared" si="8"/>
        <v>279</v>
      </c>
      <c r="R96" s="99">
        <f t="shared" si="9"/>
        <v>185.10253317249698</v>
      </c>
      <c r="S96" s="86" t="s">
        <v>339</v>
      </c>
      <c r="T96" s="6" t="s">
        <v>32</v>
      </c>
      <c r="V96" s="69"/>
      <c r="W96" s="69"/>
      <c r="X96" s="69"/>
      <c r="Y96" s="69"/>
      <c r="Z96" s="69"/>
      <c r="AA96" s="69"/>
    </row>
  </sheetData>
  <sheetProtection/>
  <mergeCells count="18">
    <mergeCell ref="B5:N5"/>
    <mergeCell ref="A1:P1"/>
    <mergeCell ref="A2:P2"/>
    <mergeCell ref="A3:P3"/>
    <mergeCell ref="A4:P4"/>
    <mergeCell ref="B70:M70"/>
    <mergeCell ref="B15:N15"/>
    <mergeCell ref="B20:N20"/>
    <mergeCell ref="B26:N26"/>
    <mergeCell ref="B29:N29"/>
    <mergeCell ref="B79:O79"/>
    <mergeCell ref="B88:O88"/>
    <mergeCell ref="B35:N35"/>
    <mergeCell ref="B39:N39"/>
    <mergeCell ref="B44:N44"/>
    <mergeCell ref="B52:N52"/>
    <mergeCell ref="B55:N55"/>
    <mergeCell ref="B61:N61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70" zoomScaleNormal="70" zoomScalePageLayoutView="0" workbookViewId="0" topLeftCell="A28">
      <selection activeCell="E43" sqref="E43"/>
    </sheetView>
  </sheetViews>
  <sheetFormatPr defaultColWidth="9.140625" defaultRowHeight="15"/>
  <cols>
    <col min="1" max="1" width="6.57421875" style="31" customWidth="1"/>
    <col min="2" max="2" width="7.7109375" style="10" customWidth="1"/>
    <col min="3" max="3" width="9.8515625" style="17" customWidth="1"/>
    <col min="4" max="4" width="9.8515625" style="10" customWidth="1"/>
    <col min="5" max="5" width="20.8515625" style="10" customWidth="1"/>
    <col min="6" max="6" width="9.8515625" style="24" customWidth="1"/>
    <col min="7" max="7" width="30.8515625" style="11" customWidth="1"/>
    <col min="8" max="8" width="21.8515625" style="20" customWidth="1"/>
    <col min="9" max="9" width="10.7109375" style="10" customWidth="1"/>
    <col min="10" max="10" width="9.7109375" style="10" customWidth="1"/>
    <col min="11" max="11" width="33.7109375" style="9" customWidth="1"/>
    <col min="12" max="12" width="11.7109375" style="31" customWidth="1"/>
    <col min="13" max="14" width="12.7109375" style="31" customWidth="1"/>
    <col min="15" max="15" width="32.57421875" style="30" customWidth="1"/>
    <col min="16" max="16" width="16.57421875" style="30" customWidth="1"/>
    <col min="17" max="17" width="19.140625" style="30" customWidth="1"/>
    <col min="18" max="18" width="12.00390625" style="30" customWidth="1"/>
    <col min="19" max="19" width="32.421875" style="30" customWidth="1"/>
    <col min="20" max="20" width="17.57421875" style="30" customWidth="1"/>
    <col min="21" max="21" width="9.140625" style="30" customWidth="1"/>
    <col min="22" max="16384" width="9.140625" style="31" customWidth="1"/>
  </cols>
  <sheetData>
    <row r="1" spans="1:21" s="41" customFormat="1" ht="21.75" customHeight="1">
      <c r="A1" s="114" t="s">
        <v>111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46"/>
      <c r="R1" s="46"/>
      <c r="S1" s="46"/>
      <c r="T1" s="46"/>
      <c r="U1" s="46"/>
    </row>
    <row r="2" spans="1:21" s="41" customFormat="1" ht="33" customHeight="1">
      <c r="A2" s="115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46"/>
      <c r="R2" s="46"/>
      <c r="S2" s="46"/>
      <c r="T2" s="46"/>
      <c r="U2" s="46"/>
    </row>
    <row r="3" spans="1:21" s="41" customFormat="1" ht="24.75" customHeight="1">
      <c r="A3" s="116" t="s">
        <v>113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46"/>
      <c r="R3" s="46"/>
      <c r="S3" s="46"/>
      <c r="T3" s="46"/>
      <c r="U3" s="46"/>
    </row>
    <row r="4" spans="1:21" s="43" customFormat="1" ht="27.75" customHeight="1">
      <c r="A4" s="117" t="s">
        <v>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45"/>
      <c r="R4" s="45"/>
      <c r="S4" s="45"/>
      <c r="T4" s="45"/>
      <c r="U4" s="45"/>
    </row>
    <row r="5" spans="1:20" s="43" customFormat="1" ht="26.25" customHeight="1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20"/>
      <c r="P5" s="120"/>
      <c r="Q5" s="45"/>
      <c r="R5" s="45"/>
      <c r="S5" s="45"/>
      <c r="T5" s="45"/>
    </row>
    <row r="6" spans="1:14" ht="24" customHeight="1">
      <c r="A6" s="13"/>
      <c r="B6" s="111" t="s">
        <v>280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1:23" s="4" customFormat="1" ht="33.75" customHeight="1">
      <c r="A7" s="5" t="s">
        <v>2</v>
      </c>
      <c r="B7" s="5" t="s">
        <v>4</v>
      </c>
      <c r="C7" s="5" t="s">
        <v>3</v>
      </c>
      <c r="D7" s="5" t="s">
        <v>151</v>
      </c>
      <c r="E7" s="5" t="s">
        <v>153</v>
      </c>
      <c r="F7" s="5" t="s">
        <v>5</v>
      </c>
      <c r="G7" s="5" t="s">
        <v>0</v>
      </c>
      <c r="H7" s="5" t="s">
        <v>6</v>
      </c>
      <c r="I7" s="5" t="s">
        <v>20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155</v>
      </c>
      <c r="O7" s="5" t="s">
        <v>11</v>
      </c>
      <c r="P7" s="5" t="s">
        <v>1</v>
      </c>
      <c r="Q7" s="27"/>
      <c r="R7" s="27"/>
      <c r="S7" s="27"/>
      <c r="T7" s="27"/>
      <c r="U7" s="27"/>
      <c r="V7" s="27"/>
      <c r="W7" s="27"/>
    </row>
    <row r="8" spans="1:23" s="67" customFormat="1" ht="42" customHeight="1">
      <c r="A8" s="70">
        <v>127</v>
      </c>
      <c r="B8" s="14"/>
      <c r="C8" s="15">
        <v>1</v>
      </c>
      <c r="D8" s="2"/>
      <c r="E8" s="21" t="s">
        <v>154</v>
      </c>
      <c r="F8" s="75" t="s">
        <v>16</v>
      </c>
      <c r="G8" s="25" t="s">
        <v>14</v>
      </c>
      <c r="H8" s="19" t="s">
        <v>15</v>
      </c>
      <c r="I8" s="8">
        <v>134.2</v>
      </c>
      <c r="J8" s="3">
        <v>125</v>
      </c>
      <c r="K8" s="28" t="s">
        <v>118</v>
      </c>
      <c r="L8" s="90">
        <v>55</v>
      </c>
      <c r="M8" s="76">
        <f>SUM(L8*J8)</f>
        <v>6875</v>
      </c>
      <c r="N8" s="2">
        <f>SUM(M8/I8)</f>
        <v>51.22950819672132</v>
      </c>
      <c r="O8" s="6" t="s">
        <v>457</v>
      </c>
      <c r="P8" s="7" t="s">
        <v>120</v>
      </c>
      <c r="Q8" s="69"/>
      <c r="R8" s="69"/>
      <c r="S8" s="69"/>
      <c r="T8" s="69"/>
      <c r="U8" s="69"/>
      <c r="V8" s="69"/>
      <c r="W8" s="69"/>
    </row>
    <row r="9" spans="1:23" s="41" customFormat="1" ht="42" customHeight="1">
      <c r="A9" s="52">
        <v>128</v>
      </c>
      <c r="B9" s="14"/>
      <c r="C9" s="15">
        <v>2</v>
      </c>
      <c r="D9" s="2"/>
      <c r="E9" s="21" t="s">
        <v>154</v>
      </c>
      <c r="F9" s="75" t="s">
        <v>40</v>
      </c>
      <c r="G9" s="25" t="s">
        <v>163</v>
      </c>
      <c r="H9" s="19" t="s">
        <v>39</v>
      </c>
      <c r="I9" s="8">
        <v>97.65</v>
      </c>
      <c r="J9" s="3">
        <v>125</v>
      </c>
      <c r="K9" s="28" t="s">
        <v>164</v>
      </c>
      <c r="L9" s="90">
        <v>20</v>
      </c>
      <c r="M9" s="76">
        <f>SUM(L9*J9)</f>
        <v>2500</v>
      </c>
      <c r="N9" s="2">
        <f>SUM(M9/I9)</f>
        <v>25.60163850486431</v>
      </c>
      <c r="O9" s="6" t="s">
        <v>459</v>
      </c>
      <c r="P9" s="7" t="s">
        <v>13</v>
      </c>
      <c r="Q9" s="46"/>
      <c r="R9" s="46"/>
      <c r="S9" s="46"/>
      <c r="T9" s="46"/>
      <c r="U9" s="46"/>
      <c r="V9" s="46"/>
      <c r="W9" s="46"/>
    </row>
    <row r="10" spans="1:23" s="41" customFormat="1" ht="42" customHeight="1">
      <c r="A10" s="64">
        <v>129</v>
      </c>
      <c r="B10" s="14"/>
      <c r="C10" s="15">
        <v>3</v>
      </c>
      <c r="D10" s="2"/>
      <c r="E10" s="21" t="s">
        <v>154</v>
      </c>
      <c r="F10" s="62" t="s">
        <v>58</v>
      </c>
      <c r="G10" s="25" t="s">
        <v>56</v>
      </c>
      <c r="H10" s="19" t="s">
        <v>57</v>
      </c>
      <c r="I10" s="8">
        <v>115</v>
      </c>
      <c r="J10" s="3">
        <v>125</v>
      </c>
      <c r="K10" s="28" t="s">
        <v>117</v>
      </c>
      <c r="L10" s="16">
        <v>10</v>
      </c>
      <c r="M10" s="76">
        <f>SUM(L10*J10)</f>
        <v>1250</v>
      </c>
      <c r="N10" s="2">
        <f>SUM(M10/I10)</f>
        <v>10.869565217391305</v>
      </c>
      <c r="O10" s="7" t="s">
        <v>358</v>
      </c>
      <c r="P10" s="6" t="s">
        <v>13</v>
      </c>
      <c r="Q10" s="46"/>
      <c r="R10" s="46"/>
      <c r="S10" s="46"/>
      <c r="T10" s="46"/>
      <c r="U10" s="46"/>
      <c r="V10" s="46"/>
      <c r="W10" s="46"/>
    </row>
    <row r="11" spans="1:14" ht="24" customHeight="1">
      <c r="A11" s="13"/>
      <c r="B11" s="111" t="s">
        <v>281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9"/>
    </row>
    <row r="12" spans="1:23" s="4" customFormat="1" ht="33.75" customHeight="1">
      <c r="A12" s="5" t="s">
        <v>2</v>
      </c>
      <c r="B12" s="5" t="s">
        <v>4</v>
      </c>
      <c r="C12" s="5" t="s">
        <v>3</v>
      </c>
      <c r="D12" s="5" t="s">
        <v>151</v>
      </c>
      <c r="E12" s="5" t="s">
        <v>153</v>
      </c>
      <c r="F12" s="5" t="s">
        <v>5</v>
      </c>
      <c r="G12" s="5" t="s">
        <v>0</v>
      </c>
      <c r="H12" s="5" t="s">
        <v>6</v>
      </c>
      <c r="I12" s="5" t="s">
        <v>20</v>
      </c>
      <c r="J12" s="5" t="s">
        <v>7</v>
      </c>
      <c r="K12" s="5" t="s">
        <v>8</v>
      </c>
      <c r="L12" s="5" t="s">
        <v>9</v>
      </c>
      <c r="M12" s="5" t="s">
        <v>10</v>
      </c>
      <c r="N12" s="5" t="s">
        <v>155</v>
      </c>
      <c r="O12" s="5" t="s">
        <v>11</v>
      </c>
      <c r="P12" s="5" t="s">
        <v>1</v>
      </c>
      <c r="Q12" s="27"/>
      <c r="R12" s="27"/>
      <c r="S12" s="27"/>
      <c r="T12" s="27"/>
      <c r="U12" s="27"/>
      <c r="V12" s="27"/>
      <c r="W12" s="27"/>
    </row>
    <row r="13" spans="1:23" s="67" customFormat="1" ht="42" customHeight="1">
      <c r="A13" s="70">
        <v>130</v>
      </c>
      <c r="B13" s="14"/>
      <c r="C13" s="15">
        <v>1</v>
      </c>
      <c r="D13" s="2"/>
      <c r="E13" s="21" t="s">
        <v>154</v>
      </c>
      <c r="F13" s="75" t="s">
        <v>16</v>
      </c>
      <c r="G13" s="25" t="s">
        <v>14</v>
      </c>
      <c r="H13" s="19" t="s">
        <v>15</v>
      </c>
      <c r="I13" s="8">
        <v>134.2</v>
      </c>
      <c r="J13" s="3">
        <v>125</v>
      </c>
      <c r="K13" s="28" t="s">
        <v>118</v>
      </c>
      <c r="L13" s="16">
        <v>55</v>
      </c>
      <c r="M13" s="76">
        <f>SUM(L13*J13)</f>
        <v>6875</v>
      </c>
      <c r="N13" s="2">
        <f>SUM(M13/I13)</f>
        <v>51.22950819672132</v>
      </c>
      <c r="O13" s="6" t="s">
        <v>165</v>
      </c>
      <c r="P13" s="7" t="s">
        <v>120</v>
      </c>
      <c r="Q13" s="69"/>
      <c r="R13" s="69"/>
      <c r="S13" s="69"/>
      <c r="T13" s="69"/>
      <c r="U13" s="69"/>
      <c r="V13" s="69"/>
      <c r="W13" s="69"/>
    </row>
    <row r="14" spans="1:23" s="41" customFormat="1" ht="42" customHeight="1">
      <c r="A14" s="38">
        <v>131</v>
      </c>
      <c r="B14" s="14"/>
      <c r="C14" s="15">
        <v>2</v>
      </c>
      <c r="D14" s="2"/>
      <c r="E14" s="21" t="s">
        <v>154</v>
      </c>
      <c r="F14" s="75" t="s">
        <v>456</v>
      </c>
      <c r="G14" s="25" t="s">
        <v>254</v>
      </c>
      <c r="H14" s="19" t="s">
        <v>255</v>
      </c>
      <c r="I14" s="8">
        <v>97.7</v>
      </c>
      <c r="J14" s="3">
        <v>125</v>
      </c>
      <c r="K14" s="28" t="s">
        <v>256</v>
      </c>
      <c r="L14" s="16">
        <v>22</v>
      </c>
      <c r="M14" s="76">
        <f>SUM(L14*J14)</f>
        <v>2750</v>
      </c>
      <c r="N14" s="2">
        <f>SUM(M14/I14)</f>
        <v>28.147389969293755</v>
      </c>
      <c r="O14" s="7" t="s">
        <v>12</v>
      </c>
      <c r="P14" s="6" t="s">
        <v>32</v>
      </c>
      <c r="Q14" s="46"/>
      <c r="R14" s="46"/>
      <c r="S14" s="46"/>
      <c r="T14" s="46"/>
      <c r="U14" s="46"/>
      <c r="V14" s="46"/>
      <c r="W14" s="46"/>
    </row>
    <row r="15" spans="1:23" s="41" customFormat="1" ht="42" customHeight="1">
      <c r="A15" s="70">
        <v>132</v>
      </c>
      <c r="B15" s="14"/>
      <c r="C15" s="15">
        <v>3</v>
      </c>
      <c r="D15" s="2"/>
      <c r="E15" s="21" t="s">
        <v>154</v>
      </c>
      <c r="F15" s="57" t="s">
        <v>140</v>
      </c>
      <c r="G15" s="25" t="s">
        <v>78</v>
      </c>
      <c r="H15" s="19" t="s">
        <v>79</v>
      </c>
      <c r="I15" s="8">
        <v>89.3</v>
      </c>
      <c r="J15" s="3">
        <v>125</v>
      </c>
      <c r="K15" s="28" t="s">
        <v>225</v>
      </c>
      <c r="L15" s="16">
        <v>16</v>
      </c>
      <c r="M15" s="76">
        <f>SUM(L15*J15)</f>
        <v>2000</v>
      </c>
      <c r="N15" s="2">
        <f>SUM(M15/I15)</f>
        <v>22.396416573348265</v>
      </c>
      <c r="O15" s="7" t="s">
        <v>367</v>
      </c>
      <c r="P15" s="6" t="s">
        <v>13</v>
      </c>
      <c r="Q15" s="46"/>
      <c r="R15" s="46"/>
      <c r="S15" s="46"/>
      <c r="T15" s="46"/>
      <c r="U15" s="46"/>
      <c r="V15" s="46"/>
      <c r="W15" s="46"/>
    </row>
    <row r="16" spans="1:14" ht="27.75" customHeight="1">
      <c r="A16" s="13"/>
      <c r="B16" s="111" t="s">
        <v>282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</row>
    <row r="17" spans="1:21" s="67" customFormat="1" ht="27.75" customHeight="1">
      <c r="A17" s="97"/>
      <c r="B17" s="146" t="s">
        <v>454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69"/>
      <c r="P17" s="69"/>
      <c r="Q17" s="69"/>
      <c r="R17" s="69"/>
      <c r="S17" s="69"/>
      <c r="T17" s="69"/>
      <c r="U17" s="69"/>
    </row>
    <row r="18" spans="1:22" s="4" customFormat="1" ht="33.75" customHeight="1">
      <c r="A18" s="5" t="s">
        <v>2</v>
      </c>
      <c r="B18" s="5" t="s">
        <v>4</v>
      </c>
      <c r="C18" s="5" t="s">
        <v>3</v>
      </c>
      <c r="D18" s="5" t="s">
        <v>151</v>
      </c>
      <c r="E18" s="5" t="s">
        <v>153</v>
      </c>
      <c r="F18" s="5" t="s">
        <v>5</v>
      </c>
      <c r="G18" s="5" t="s">
        <v>0</v>
      </c>
      <c r="H18" s="5" t="s">
        <v>6</v>
      </c>
      <c r="I18" s="5" t="s">
        <v>20</v>
      </c>
      <c r="J18" s="5" t="s">
        <v>7</v>
      </c>
      <c r="K18" s="5" t="s">
        <v>8</v>
      </c>
      <c r="L18" s="5" t="s">
        <v>9</v>
      </c>
      <c r="M18" s="5" t="s">
        <v>10</v>
      </c>
      <c r="N18" s="5" t="s">
        <v>155</v>
      </c>
      <c r="O18" s="5" t="s">
        <v>11</v>
      </c>
      <c r="P18" s="5" t="s">
        <v>1</v>
      </c>
      <c r="Q18" s="27"/>
      <c r="R18" s="27"/>
      <c r="S18" s="27"/>
      <c r="T18" s="27"/>
      <c r="U18" s="27"/>
      <c r="V18" s="27"/>
    </row>
    <row r="19" spans="1:23" s="67" customFormat="1" ht="42" customHeight="1">
      <c r="A19" s="7"/>
      <c r="B19" s="14"/>
      <c r="C19" s="15"/>
      <c r="D19" s="2"/>
      <c r="E19" s="6" t="s">
        <v>154</v>
      </c>
      <c r="F19" s="65" t="s">
        <v>16</v>
      </c>
      <c r="G19" s="25" t="s">
        <v>14</v>
      </c>
      <c r="H19" s="19" t="s">
        <v>15</v>
      </c>
      <c r="I19" s="8">
        <v>134.2</v>
      </c>
      <c r="J19" s="3">
        <v>125</v>
      </c>
      <c r="K19" s="18" t="s">
        <v>118</v>
      </c>
      <c r="L19" s="16">
        <v>55</v>
      </c>
      <c r="M19" s="76">
        <f aca="true" t="shared" si="0" ref="M19:M30">SUM(L19*J19)</f>
        <v>6875</v>
      </c>
      <c r="N19" s="2">
        <f>SUM(M19/I19)</f>
        <v>51.22950819672132</v>
      </c>
      <c r="O19" s="7" t="s">
        <v>165</v>
      </c>
      <c r="P19" s="7" t="s">
        <v>120</v>
      </c>
      <c r="Q19" s="69"/>
      <c r="R19" s="69"/>
      <c r="S19" s="69"/>
      <c r="T19" s="69"/>
      <c r="U19" s="69"/>
      <c r="V19" s="69"/>
      <c r="W19" s="69"/>
    </row>
    <row r="20" spans="1:23" s="67" customFormat="1" ht="42" customHeight="1">
      <c r="A20" s="7"/>
      <c r="B20" s="14"/>
      <c r="C20" s="15"/>
      <c r="D20" s="2"/>
      <c r="E20" s="6" t="s">
        <v>154</v>
      </c>
      <c r="F20" s="75" t="s">
        <v>456</v>
      </c>
      <c r="G20" s="25" t="s">
        <v>254</v>
      </c>
      <c r="H20" s="19" t="s">
        <v>255</v>
      </c>
      <c r="I20" s="8">
        <v>97.7</v>
      </c>
      <c r="J20" s="3">
        <v>125</v>
      </c>
      <c r="K20" s="18" t="s">
        <v>256</v>
      </c>
      <c r="L20" s="16">
        <v>22</v>
      </c>
      <c r="M20" s="76">
        <f t="shared" si="0"/>
        <v>2750</v>
      </c>
      <c r="N20" s="2">
        <f>SUM(M20/I20)</f>
        <v>28.147389969293755</v>
      </c>
      <c r="O20" s="7" t="s">
        <v>12</v>
      </c>
      <c r="P20" s="6" t="s">
        <v>32</v>
      </c>
      <c r="Q20" s="69"/>
      <c r="R20" s="69"/>
      <c r="S20" s="69"/>
      <c r="T20" s="69"/>
      <c r="U20" s="69"/>
      <c r="V20" s="69"/>
      <c r="W20" s="69"/>
    </row>
    <row r="21" spans="1:23" s="67" customFormat="1" ht="42" customHeight="1">
      <c r="A21" s="7"/>
      <c r="B21" s="14"/>
      <c r="C21" s="15"/>
      <c r="D21" s="2"/>
      <c r="E21" s="6" t="s">
        <v>154</v>
      </c>
      <c r="F21" s="75" t="s">
        <v>40</v>
      </c>
      <c r="G21" s="25" t="s">
        <v>163</v>
      </c>
      <c r="H21" s="19" t="s">
        <v>39</v>
      </c>
      <c r="I21" s="8">
        <v>97.65</v>
      </c>
      <c r="J21" s="3">
        <v>125</v>
      </c>
      <c r="K21" s="18" t="s">
        <v>164</v>
      </c>
      <c r="L21" s="16">
        <v>20</v>
      </c>
      <c r="M21" s="1">
        <f t="shared" si="0"/>
        <v>2500</v>
      </c>
      <c r="N21" s="2">
        <f>SUM(M21/I21)</f>
        <v>25.60163850486431</v>
      </c>
      <c r="O21" s="6" t="s">
        <v>41</v>
      </c>
      <c r="P21" s="7" t="s">
        <v>13</v>
      </c>
      <c r="Q21" s="69"/>
      <c r="R21" s="69"/>
      <c r="S21" s="69"/>
      <c r="T21" s="69"/>
      <c r="U21" s="69"/>
      <c r="V21" s="69"/>
      <c r="W21" s="69"/>
    </row>
    <row r="22" spans="1:23" s="67" customFormat="1" ht="42" customHeight="1">
      <c r="A22" s="7"/>
      <c r="B22" s="14"/>
      <c r="C22" s="15"/>
      <c r="D22" s="2"/>
      <c r="E22" s="6" t="s">
        <v>154</v>
      </c>
      <c r="F22" s="65" t="s">
        <v>140</v>
      </c>
      <c r="G22" s="25" t="s">
        <v>78</v>
      </c>
      <c r="H22" s="19" t="s">
        <v>79</v>
      </c>
      <c r="I22" s="8">
        <v>89.3</v>
      </c>
      <c r="J22" s="3">
        <v>125</v>
      </c>
      <c r="K22" s="18" t="s">
        <v>225</v>
      </c>
      <c r="L22" s="16">
        <v>16</v>
      </c>
      <c r="M22" s="76">
        <f t="shared" si="0"/>
        <v>2000</v>
      </c>
      <c r="N22" s="2">
        <f>SUM(M22/I22)</f>
        <v>22.396416573348265</v>
      </c>
      <c r="O22" s="7" t="s">
        <v>367</v>
      </c>
      <c r="P22" s="6" t="s">
        <v>13</v>
      </c>
      <c r="Q22" s="69"/>
      <c r="R22" s="69"/>
      <c r="S22" s="69"/>
      <c r="T22" s="69"/>
      <c r="U22" s="69"/>
      <c r="V22" s="69"/>
      <c r="W22" s="69"/>
    </row>
    <row r="23" spans="1:23" s="67" customFormat="1" ht="42" customHeight="1">
      <c r="A23" s="7"/>
      <c r="B23" s="14"/>
      <c r="C23" s="15"/>
      <c r="D23" s="2"/>
      <c r="E23" s="6" t="s">
        <v>154</v>
      </c>
      <c r="F23" s="65" t="s">
        <v>58</v>
      </c>
      <c r="G23" s="25" t="s">
        <v>56</v>
      </c>
      <c r="H23" s="19" t="s">
        <v>57</v>
      </c>
      <c r="I23" s="8">
        <v>115</v>
      </c>
      <c r="J23" s="3">
        <v>125</v>
      </c>
      <c r="K23" s="18" t="s">
        <v>117</v>
      </c>
      <c r="L23" s="16">
        <v>10</v>
      </c>
      <c r="M23" s="1">
        <f t="shared" si="0"/>
        <v>1250</v>
      </c>
      <c r="N23" s="2">
        <f>SUM(M23/I23)</f>
        <v>10.869565217391305</v>
      </c>
      <c r="O23" s="7" t="s">
        <v>358</v>
      </c>
      <c r="P23" s="6" t="s">
        <v>13</v>
      </c>
      <c r="Q23" s="69"/>
      <c r="R23" s="69"/>
      <c r="S23" s="69"/>
      <c r="T23" s="69"/>
      <c r="U23" s="69"/>
      <c r="V23" s="69"/>
      <c r="W23" s="69"/>
    </row>
    <row r="24" spans="1:21" s="67" customFormat="1" ht="27.75" customHeight="1">
      <c r="A24" s="97"/>
      <c r="B24" s="146" t="s">
        <v>455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69"/>
      <c r="P24" s="69"/>
      <c r="Q24" s="69"/>
      <c r="R24" s="69"/>
      <c r="S24" s="69"/>
      <c r="T24" s="69"/>
      <c r="U24" s="69"/>
    </row>
    <row r="25" spans="1:24" s="4" customFormat="1" ht="33.75" customHeight="1">
      <c r="A25" s="5" t="s">
        <v>2</v>
      </c>
      <c r="B25" s="5" t="s">
        <v>4</v>
      </c>
      <c r="C25" s="5" t="s">
        <v>3</v>
      </c>
      <c r="D25" s="5" t="s">
        <v>151</v>
      </c>
      <c r="E25" s="5" t="s">
        <v>153</v>
      </c>
      <c r="F25" s="5" t="s">
        <v>5</v>
      </c>
      <c r="G25" s="5" t="s">
        <v>0</v>
      </c>
      <c r="H25" s="5" t="s">
        <v>6</v>
      </c>
      <c r="I25" s="5" t="s">
        <v>20</v>
      </c>
      <c r="J25" s="5" t="s">
        <v>7</v>
      </c>
      <c r="K25" s="5" t="s">
        <v>8</v>
      </c>
      <c r="L25" s="5" t="s">
        <v>9</v>
      </c>
      <c r="M25" s="5" t="s">
        <v>10</v>
      </c>
      <c r="N25" s="5" t="s">
        <v>155</v>
      </c>
      <c r="O25" s="5" t="s">
        <v>337</v>
      </c>
      <c r="P25" s="5" t="s">
        <v>364</v>
      </c>
      <c r="Q25" s="5" t="s">
        <v>1</v>
      </c>
      <c r="R25" s="27"/>
      <c r="S25" s="27"/>
      <c r="T25" s="27"/>
      <c r="U25" s="27"/>
      <c r="V25" s="27"/>
      <c r="W25" s="27"/>
      <c r="X25" s="27"/>
    </row>
    <row r="26" spans="1:24" s="67" customFormat="1" ht="42" customHeight="1">
      <c r="A26" s="7"/>
      <c r="B26" s="14"/>
      <c r="C26" s="15"/>
      <c r="D26" s="2"/>
      <c r="E26" s="6" t="s">
        <v>154</v>
      </c>
      <c r="F26" s="65" t="s">
        <v>16</v>
      </c>
      <c r="G26" s="25" t="s">
        <v>14</v>
      </c>
      <c r="H26" s="19" t="s">
        <v>15</v>
      </c>
      <c r="I26" s="8">
        <v>134.2</v>
      </c>
      <c r="J26" s="3">
        <v>125</v>
      </c>
      <c r="K26" s="18" t="s">
        <v>118</v>
      </c>
      <c r="L26" s="16">
        <v>53</v>
      </c>
      <c r="M26" s="76">
        <f t="shared" si="0"/>
        <v>6625</v>
      </c>
      <c r="N26" s="2">
        <f>SUM(M26/I26)</f>
        <v>49.36661698956782</v>
      </c>
      <c r="O26" s="81">
        <f>SUM(L26+L19)</f>
        <v>108</v>
      </c>
      <c r="P26" s="7" t="s">
        <v>165</v>
      </c>
      <c r="Q26" s="7" t="s">
        <v>120</v>
      </c>
      <c r="R26" s="69"/>
      <c r="S26" s="69"/>
      <c r="T26" s="69"/>
      <c r="U26" s="69"/>
      <c r="V26" s="69"/>
      <c r="W26" s="69"/>
      <c r="X26" s="69"/>
    </row>
    <row r="27" spans="1:24" s="67" customFormat="1" ht="42" customHeight="1">
      <c r="A27" s="7"/>
      <c r="B27" s="14"/>
      <c r="C27" s="15"/>
      <c r="D27" s="2"/>
      <c r="E27" s="6" t="s">
        <v>154</v>
      </c>
      <c r="F27" s="75" t="s">
        <v>456</v>
      </c>
      <c r="G27" s="25" t="s">
        <v>254</v>
      </c>
      <c r="H27" s="19" t="s">
        <v>255</v>
      </c>
      <c r="I27" s="8">
        <v>97.7</v>
      </c>
      <c r="J27" s="3">
        <v>125</v>
      </c>
      <c r="K27" s="18" t="s">
        <v>256</v>
      </c>
      <c r="L27" s="16">
        <v>14</v>
      </c>
      <c r="M27" s="76">
        <f t="shared" si="0"/>
        <v>1750</v>
      </c>
      <c r="N27" s="2">
        <f>SUM(M27/I27)</f>
        <v>17.911975435005118</v>
      </c>
      <c r="O27" s="81">
        <f>SUM(L27+L20)</f>
        <v>36</v>
      </c>
      <c r="P27" s="7"/>
      <c r="Q27" s="6" t="s">
        <v>32</v>
      </c>
      <c r="R27" s="69"/>
      <c r="S27" s="69"/>
      <c r="T27" s="69"/>
      <c r="U27" s="69"/>
      <c r="V27" s="69"/>
      <c r="W27" s="69"/>
      <c r="X27" s="69"/>
    </row>
    <row r="28" spans="1:24" s="67" customFormat="1" ht="42" customHeight="1">
      <c r="A28" s="7"/>
      <c r="B28" s="14"/>
      <c r="C28" s="15"/>
      <c r="D28" s="2"/>
      <c r="E28" s="6" t="s">
        <v>154</v>
      </c>
      <c r="F28" s="75" t="s">
        <v>40</v>
      </c>
      <c r="G28" s="25" t="s">
        <v>163</v>
      </c>
      <c r="H28" s="19" t="s">
        <v>39</v>
      </c>
      <c r="I28" s="8">
        <v>97.65</v>
      </c>
      <c r="J28" s="3">
        <v>125</v>
      </c>
      <c r="K28" s="18" t="s">
        <v>164</v>
      </c>
      <c r="L28" s="16">
        <v>17</v>
      </c>
      <c r="M28" s="76">
        <f t="shared" si="0"/>
        <v>2125</v>
      </c>
      <c r="N28" s="2">
        <f>SUM(M28/I28)</f>
        <v>21.761392729134663</v>
      </c>
      <c r="O28" s="81">
        <f>SUM(L28+L21)</f>
        <v>37</v>
      </c>
      <c r="P28" s="7"/>
      <c r="Q28" s="7" t="s">
        <v>13</v>
      </c>
      <c r="R28" s="69"/>
      <c r="S28" s="69"/>
      <c r="T28" s="69"/>
      <c r="U28" s="69"/>
      <c r="V28" s="69"/>
      <c r="W28" s="69"/>
      <c r="X28" s="69"/>
    </row>
    <row r="29" spans="1:24" s="67" customFormat="1" ht="42" customHeight="1">
      <c r="A29" s="7"/>
      <c r="B29" s="14"/>
      <c r="C29" s="15"/>
      <c r="D29" s="2"/>
      <c r="E29" s="6" t="s">
        <v>154</v>
      </c>
      <c r="F29" s="65" t="s">
        <v>140</v>
      </c>
      <c r="G29" s="25" t="s">
        <v>78</v>
      </c>
      <c r="H29" s="19" t="s">
        <v>79</v>
      </c>
      <c r="I29" s="8">
        <v>89.3</v>
      </c>
      <c r="J29" s="3">
        <v>125</v>
      </c>
      <c r="K29" s="18" t="s">
        <v>225</v>
      </c>
      <c r="L29" s="16">
        <v>0</v>
      </c>
      <c r="M29" s="76">
        <f t="shared" si="0"/>
        <v>0</v>
      </c>
      <c r="N29" s="2">
        <f>SUM(M29/I29)</f>
        <v>0</v>
      </c>
      <c r="O29" s="81">
        <f>SUM(L29+L22)</f>
        <v>16</v>
      </c>
      <c r="P29" s="7"/>
      <c r="Q29" s="6" t="s">
        <v>13</v>
      </c>
      <c r="R29" s="69"/>
      <c r="S29" s="69"/>
      <c r="T29" s="69"/>
      <c r="U29" s="69"/>
      <c r="V29" s="69"/>
      <c r="W29" s="69"/>
      <c r="X29" s="69"/>
    </row>
    <row r="30" spans="1:24" s="67" customFormat="1" ht="42" customHeight="1">
      <c r="A30" s="7"/>
      <c r="B30" s="14"/>
      <c r="C30" s="15"/>
      <c r="D30" s="2"/>
      <c r="E30" s="6" t="s">
        <v>154</v>
      </c>
      <c r="F30" s="65" t="s">
        <v>58</v>
      </c>
      <c r="G30" s="25" t="s">
        <v>56</v>
      </c>
      <c r="H30" s="19" t="s">
        <v>57</v>
      </c>
      <c r="I30" s="8">
        <v>115</v>
      </c>
      <c r="J30" s="3">
        <v>125</v>
      </c>
      <c r="K30" s="18" t="s">
        <v>117</v>
      </c>
      <c r="L30" s="16">
        <v>0</v>
      </c>
      <c r="M30" s="76">
        <f t="shared" si="0"/>
        <v>0</v>
      </c>
      <c r="N30" s="2">
        <f>SUM(M30/I30)</f>
        <v>0</v>
      </c>
      <c r="O30" s="81">
        <f>SUM(L30+L23)</f>
        <v>10</v>
      </c>
      <c r="P30" s="7"/>
      <c r="Q30" s="6" t="s">
        <v>13</v>
      </c>
      <c r="R30" s="69"/>
      <c r="S30" s="69"/>
      <c r="T30" s="69"/>
      <c r="U30" s="69"/>
      <c r="V30" s="69"/>
      <c r="W30" s="69"/>
      <c r="X30" s="69"/>
    </row>
    <row r="31" spans="1:21" s="67" customFormat="1" ht="27.75" customHeight="1">
      <c r="A31" s="97"/>
      <c r="B31" s="146" t="s">
        <v>451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69"/>
      <c r="P31" s="69"/>
      <c r="Q31" s="69"/>
      <c r="R31" s="69"/>
      <c r="S31" s="69"/>
      <c r="T31" s="69"/>
      <c r="U31" s="69"/>
    </row>
    <row r="32" spans="1:27" s="4" customFormat="1" ht="33.75" customHeight="1">
      <c r="A32" s="5" t="s">
        <v>2</v>
      </c>
      <c r="B32" s="5" t="s">
        <v>4</v>
      </c>
      <c r="C32" s="5" t="s">
        <v>3</v>
      </c>
      <c r="D32" s="5" t="s">
        <v>151</v>
      </c>
      <c r="E32" s="5" t="s">
        <v>153</v>
      </c>
      <c r="F32" s="5" t="s">
        <v>5</v>
      </c>
      <c r="G32" s="5" t="s">
        <v>0</v>
      </c>
      <c r="H32" s="5" t="s">
        <v>6</v>
      </c>
      <c r="I32" s="5" t="s">
        <v>20</v>
      </c>
      <c r="J32" s="5" t="s">
        <v>7</v>
      </c>
      <c r="K32" s="5" t="s">
        <v>8</v>
      </c>
      <c r="L32" s="5" t="s">
        <v>9</v>
      </c>
      <c r="M32" s="5" t="s">
        <v>10</v>
      </c>
      <c r="N32" s="5" t="s">
        <v>442</v>
      </c>
      <c r="O32" s="5" t="s">
        <v>155</v>
      </c>
      <c r="P32" s="5" t="s">
        <v>11</v>
      </c>
      <c r="Q32" s="5" t="s">
        <v>332</v>
      </c>
      <c r="R32" s="83" t="s">
        <v>331</v>
      </c>
      <c r="S32" s="5" t="s">
        <v>11</v>
      </c>
      <c r="T32" s="5" t="s">
        <v>1</v>
      </c>
      <c r="U32" s="27"/>
      <c r="V32" s="27"/>
      <c r="W32" s="27"/>
      <c r="X32" s="27"/>
      <c r="Y32" s="27"/>
      <c r="Z32" s="27"/>
      <c r="AA32" s="27"/>
    </row>
    <row r="33" spans="1:27" s="67" customFormat="1" ht="42" customHeight="1">
      <c r="A33" s="70">
        <v>133</v>
      </c>
      <c r="B33" s="14"/>
      <c r="C33" s="84">
        <v>1</v>
      </c>
      <c r="D33" s="2"/>
      <c r="E33" s="6" t="s">
        <v>154</v>
      </c>
      <c r="F33" s="65" t="s">
        <v>16</v>
      </c>
      <c r="G33" s="25" t="s">
        <v>14</v>
      </c>
      <c r="H33" s="19" t="s">
        <v>15</v>
      </c>
      <c r="I33" s="8">
        <v>134.2</v>
      </c>
      <c r="J33" s="3">
        <v>125</v>
      </c>
      <c r="K33" s="18" t="s">
        <v>118</v>
      </c>
      <c r="L33" s="16">
        <v>48</v>
      </c>
      <c r="M33" s="76">
        <f>SUM(L33*J33)</f>
        <v>6000</v>
      </c>
      <c r="N33" s="76">
        <f>SUM(J33*Q33)</f>
        <v>19500</v>
      </c>
      <c r="O33" s="2">
        <f>SUM(M33/I33)</f>
        <v>44.70938897168406</v>
      </c>
      <c r="P33" s="7" t="s">
        <v>165</v>
      </c>
      <c r="Q33" s="90">
        <f>SUM(L33+O26)</f>
        <v>156</v>
      </c>
      <c r="R33" s="100">
        <f>SUM(N33/I33)</f>
        <v>145.3055141579732</v>
      </c>
      <c r="S33" s="101" t="s">
        <v>458</v>
      </c>
      <c r="T33" s="7" t="s">
        <v>120</v>
      </c>
      <c r="U33" s="69"/>
      <c r="V33" s="69"/>
      <c r="W33" s="69"/>
      <c r="X33" s="69"/>
      <c r="Y33" s="69"/>
      <c r="Z33" s="69"/>
      <c r="AA33" s="69"/>
    </row>
    <row r="34" spans="1:27" s="67" customFormat="1" ht="42" customHeight="1">
      <c r="A34" s="70">
        <v>134</v>
      </c>
      <c r="B34" s="14"/>
      <c r="C34" s="84">
        <v>2</v>
      </c>
      <c r="D34" s="2"/>
      <c r="E34" s="6" t="s">
        <v>154</v>
      </c>
      <c r="F34" s="75" t="s">
        <v>40</v>
      </c>
      <c r="G34" s="25" t="s">
        <v>163</v>
      </c>
      <c r="H34" s="19" t="s">
        <v>39</v>
      </c>
      <c r="I34" s="8">
        <v>97.65</v>
      </c>
      <c r="J34" s="3">
        <v>125</v>
      </c>
      <c r="K34" s="18" t="s">
        <v>164</v>
      </c>
      <c r="L34" s="16">
        <v>14</v>
      </c>
      <c r="M34" s="76">
        <f>SUM(L34*J34)</f>
        <v>1750</v>
      </c>
      <c r="N34" s="76">
        <f>SUM(J34*Q34)</f>
        <v>6375</v>
      </c>
      <c r="O34" s="2">
        <f>SUM(M34/I34)</f>
        <v>17.921146953405017</v>
      </c>
      <c r="P34" s="7"/>
      <c r="Q34" s="90">
        <f>SUM(L34+L28+L21)</f>
        <v>51</v>
      </c>
      <c r="R34" s="100">
        <f>SUM(N34/I34)</f>
        <v>65.284178187404</v>
      </c>
      <c r="S34" s="101" t="s">
        <v>339</v>
      </c>
      <c r="T34" s="6" t="s">
        <v>32</v>
      </c>
      <c r="U34" s="69"/>
      <c r="V34" s="69"/>
      <c r="W34" s="69"/>
      <c r="X34" s="69"/>
      <c r="Y34" s="69"/>
      <c r="Z34" s="69"/>
      <c r="AA34" s="69"/>
    </row>
    <row r="35" spans="1:27" s="67" customFormat="1" ht="42" customHeight="1">
      <c r="A35" s="70">
        <v>135</v>
      </c>
      <c r="B35" s="14"/>
      <c r="C35" s="84">
        <v>3</v>
      </c>
      <c r="D35" s="2"/>
      <c r="E35" s="6" t="s">
        <v>154</v>
      </c>
      <c r="F35" s="75" t="s">
        <v>456</v>
      </c>
      <c r="G35" s="25" t="s">
        <v>254</v>
      </c>
      <c r="H35" s="19" t="s">
        <v>255</v>
      </c>
      <c r="I35" s="8">
        <v>97.7</v>
      </c>
      <c r="J35" s="3">
        <v>125</v>
      </c>
      <c r="K35" s="18" t="s">
        <v>256</v>
      </c>
      <c r="L35" s="16">
        <v>15</v>
      </c>
      <c r="M35" s="76">
        <f>SUM(L35*J35)</f>
        <v>1875</v>
      </c>
      <c r="N35" s="76">
        <f>SUM(J35*Q35)</f>
        <v>6375</v>
      </c>
      <c r="O35" s="2">
        <f>SUM(M35/I35)</f>
        <v>19.191402251791196</v>
      </c>
      <c r="P35" s="7"/>
      <c r="Q35" s="16">
        <f>SUM(L35+L27+L20)</f>
        <v>51</v>
      </c>
      <c r="R35" s="100">
        <f>SUM(N35/I35)</f>
        <v>65.25076765609008</v>
      </c>
      <c r="S35" s="7"/>
      <c r="T35" s="7" t="s">
        <v>13</v>
      </c>
      <c r="U35" s="69"/>
      <c r="V35" s="69"/>
      <c r="W35" s="69"/>
      <c r="X35" s="69"/>
      <c r="Y35" s="69"/>
      <c r="Z35" s="69"/>
      <c r="AA35" s="69"/>
    </row>
    <row r="36" spans="1:27" s="67" customFormat="1" ht="42" customHeight="1">
      <c r="A36" s="70">
        <v>136</v>
      </c>
      <c r="B36" s="14"/>
      <c r="C36" s="84">
        <v>4</v>
      </c>
      <c r="D36" s="2"/>
      <c r="E36" s="6" t="s">
        <v>154</v>
      </c>
      <c r="F36" s="65" t="s">
        <v>140</v>
      </c>
      <c r="G36" s="25" t="s">
        <v>78</v>
      </c>
      <c r="H36" s="19" t="s">
        <v>79</v>
      </c>
      <c r="I36" s="8">
        <v>89.3</v>
      </c>
      <c r="J36" s="3">
        <v>125</v>
      </c>
      <c r="K36" s="18" t="s">
        <v>225</v>
      </c>
      <c r="L36" s="16">
        <v>0</v>
      </c>
      <c r="M36" s="76">
        <f>SUM(L36*J36)</f>
        <v>0</v>
      </c>
      <c r="N36" s="76">
        <f>SUM(J36*Q36)</f>
        <v>2000</v>
      </c>
      <c r="O36" s="2">
        <f>SUM(M36/I36)</f>
        <v>0</v>
      </c>
      <c r="P36" s="7"/>
      <c r="Q36" s="16">
        <f>SUM(L36+O29)</f>
        <v>16</v>
      </c>
      <c r="R36" s="100">
        <f>SUM(N36/I36)</f>
        <v>22.396416573348265</v>
      </c>
      <c r="S36" s="7"/>
      <c r="T36" s="6" t="s">
        <v>13</v>
      </c>
      <c r="U36" s="69"/>
      <c r="V36" s="69"/>
      <c r="W36" s="69"/>
      <c r="X36" s="69"/>
      <c r="Y36" s="69"/>
      <c r="Z36" s="69"/>
      <c r="AA36" s="69"/>
    </row>
    <row r="37" spans="1:27" s="67" customFormat="1" ht="42" customHeight="1">
      <c r="A37" s="70">
        <v>137</v>
      </c>
      <c r="B37" s="14"/>
      <c r="C37" s="84">
        <v>5</v>
      </c>
      <c r="D37" s="2"/>
      <c r="E37" s="6" t="s">
        <v>154</v>
      </c>
      <c r="F37" s="65" t="s">
        <v>58</v>
      </c>
      <c r="G37" s="25" t="s">
        <v>56</v>
      </c>
      <c r="H37" s="19" t="s">
        <v>57</v>
      </c>
      <c r="I37" s="8">
        <v>115</v>
      </c>
      <c r="J37" s="3">
        <v>125</v>
      </c>
      <c r="K37" s="18" t="s">
        <v>117</v>
      </c>
      <c r="L37" s="16">
        <v>0</v>
      </c>
      <c r="M37" s="76">
        <f>SUM(L37*J37)</f>
        <v>0</v>
      </c>
      <c r="N37" s="76">
        <f>SUM(J37*Q37)</f>
        <v>1250</v>
      </c>
      <c r="O37" s="2">
        <f>SUM(M37/I37)</f>
        <v>0</v>
      </c>
      <c r="P37" s="7"/>
      <c r="Q37" s="16">
        <f>SUM(L37+O30)</f>
        <v>10</v>
      </c>
      <c r="R37" s="100">
        <f>SUM(N37/I37)</f>
        <v>10.869565217391305</v>
      </c>
      <c r="S37" s="7"/>
      <c r="T37" s="6" t="s">
        <v>13</v>
      </c>
      <c r="U37" s="69"/>
      <c r="V37" s="69"/>
      <c r="W37" s="69"/>
      <c r="X37" s="69"/>
      <c r="Y37" s="69"/>
      <c r="Z37" s="69"/>
      <c r="AA37" s="69"/>
    </row>
  </sheetData>
  <sheetProtection/>
  <mergeCells count="11">
    <mergeCell ref="B11:N11"/>
    <mergeCell ref="B17:N17"/>
    <mergeCell ref="B24:N24"/>
    <mergeCell ref="B31:N31"/>
    <mergeCell ref="B16:N16"/>
    <mergeCell ref="A5:P5"/>
    <mergeCell ref="A1:P1"/>
    <mergeCell ref="A2:P2"/>
    <mergeCell ref="A3:P3"/>
    <mergeCell ref="A4:P4"/>
    <mergeCell ref="B6:N6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AA28"/>
  <sheetViews>
    <sheetView zoomScale="70" zoomScaleNormal="70" zoomScalePageLayoutView="0" workbookViewId="0" topLeftCell="A22">
      <selection activeCell="A26" sqref="A26"/>
    </sheetView>
  </sheetViews>
  <sheetFormatPr defaultColWidth="9.140625" defaultRowHeight="15"/>
  <cols>
    <col min="1" max="1" width="6.57421875" style="31" customWidth="1"/>
    <col min="2" max="2" width="7.7109375" style="10" customWidth="1"/>
    <col min="3" max="3" width="9.8515625" style="17" customWidth="1"/>
    <col min="4" max="4" width="9.8515625" style="10" customWidth="1"/>
    <col min="5" max="5" width="20.8515625" style="10" customWidth="1"/>
    <col min="6" max="6" width="9.8515625" style="24" customWidth="1"/>
    <col min="7" max="7" width="29.00390625" style="11" customWidth="1"/>
    <col min="8" max="8" width="21.8515625" style="20" customWidth="1"/>
    <col min="9" max="9" width="10.7109375" style="10" customWidth="1"/>
    <col min="10" max="10" width="8.421875" style="10" customWidth="1"/>
    <col min="11" max="11" width="33.7109375" style="9" customWidth="1"/>
    <col min="12" max="12" width="11.7109375" style="31" customWidth="1"/>
    <col min="13" max="14" width="12.7109375" style="31" customWidth="1"/>
    <col min="15" max="15" width="12.421875" style="30" customWidth="1"/>
    <col min="16" max="16" width="13.421875" style="30" customWidth="1"/>
    <col min="17" max="17" width="13.140625" style="30" customWidth="1"/>
    <col min="18" max="18" width="9.140625" style="30" customWidth="1"/>
    <col min="19" max="19" width="13.57421875" style="30" customWidth="1"/>
    <col min="20" max="20" width="13.28125" style="30" customWidth="1"/>
    <col min="21" max="21" width="9.140625" style="30" customWidth="1"/>
    <col min="22" max="16384" width="9.140625" style="31" customWidth="1"/>
  </cols>
  <sheetData>
    <row r="1" spans="1:21" s="41" customFormat="1" ht="21.75" customHeight="1">
      <c r="A1" s="114" t="s">
        <v>111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46"/>
      <c r="R1" s="46"/>
      <c r="S1" s="46"/>
      <c r="T1" s="46"/>
      <c r="U1" s="46"/>
    </row>
    <row r="2" spans="1:21" s="41" customFormat="1" ht="33" customHeight="1">
      <c r="A2" s="115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46"/>
      <c r="R2" s="46"/>
      <c r="S2" s="46"/>
      <c r="T2" s="46"/>
      <c r="U2" s="46"/>
    </row>
    <row r="3" spans="1:21" s="41" customFormat="1" ht="24.75" customHeight="1">
      <c r="A3" s="116" t="s">
        <v>113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46"/>
      <c r="R3" s="46"/>
      <c r="S3" s="46"/>
      <c r="T3" s="46"/>
      <c r="U3" s="46"/>
    </row>
    <row r="4" spans="1:21" s="43" customFormat="1" ht="27.75" customHeight="1">
      <c r="A4" s="117" t="s">
        <v>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45"/>
      <c r="R4" s="45"/>
      <c r="S4" s="45"/>
      <c r="T4" s="45"/>
      <c r="U4" s="45"/>
    </row>
    <row r="5" spans="1:20" s="43" customFormat="1" ht="26.25" customHeight="1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20"/>
      <c r="P5" s="120"/>
      <c r="Q5" s="45"/>
      <c r="R5" s="45"/>
      <c r="S5" s="45"/>
      <c r="T5" s="45"/>
    </row>
    <row r="6" spans="1:14" ht="24" customHeight="1">
      <c r="A6" s="13"/>
      <c r="B6" s="111" t="s">
        <v>283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1:23" s="4" customFormat="1" ht="33.75" customHeight="1">
      <c r="A7" s="5" t="s">
        <v>2</v>
      </c>
      <c r="B7" s="5" t="s">
        <v>4</v>
      </c>
      <c r="C7" s="5" t="s">
        <v>3</v>
      </c>
      <c r="D7" s="5" t="s">
        <v>151</v>
      </c>
      <c r="E7" s="5" t="s">
        <v>153</v>
      </c>
      <c r="F7" s="5" t="s">
        <v>5</v>
      </c>
      <c r="G7" s="5" t="s">
        <v>0</v>
      </c>
      <c r="H7" s="5" t="s">
        <v>6</v>
      </c>
      <c r="I7" s="5" t="s">
        <v>20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155</v>
      </c>
      <c r="O7" s="5" t="s">
        <v>11</v>
      </c>
      <c r="P7" s="5" t="s">
        <v>1</v>
      </c>
      <c r="Q7" s="27"/>
      <c r="R7" s="27"/>
      <c r="S7" s="27"/>
      <c r="T7" s="27"/>
      <c r="U7" s="27"/>
      <c r="V7" s="27"/>
      <c r="W7" s="27"/>
    </row>
    <row r="8" spans="1:23" s="41" customFormat="1" ht="42" customHeight="1">
      <c r="A8" s="38">
        <v>138</v>
      </c>
      <c r="B8" s="14"/>
      <c r="C8" s="15">
        <v>1</v>
      </c>
      <c r="D8" s="2"/>
      <c r="E8" s="21" t="s">
        <v>154</v>
      </c>
      <c r="F8" s="44" t="s">
        <v>55</v>
      </c>
      <c r="G8" s="25" t="s">
        <v>54</v>
      </c>
      <c r="H8" s="19" t="s">
        <v>53</v>
      </c>
      <c r="I8" s="8">
        <v>101.5</v>
      </c>
      <c r="J8" s="3">
        <v>150</v>
      </c>
      <c r="K8" s="28" t="s">
        <v>122</v>
      </c>
      <c r="L8" s="16">
        <v>12</v>
      </c>
      <c r="M8" s="1">
        <f>SUM(L8*J8)</f>
        <v>1800</v>
      </c>
      <c r="N8" s="2">
        <f>SUM(M8/I8)</f>
        <v>17.733990147783253</v>
      </c>
      <c r="O8" s="7" t="s">
        <v>41</v>
      </c>
      <c r="P8" s="6" t="s">
        <v>222</v>
      </c>
      <c r="Q8" s="46"/>
      <c r="R8" s="46"/>
      <c r="S8" s="46"/>
      <c r="T8" s="46"/>
      <c r="U8" s="46"/>
      <c r="V8" s="46"/>
      <c r="W8" s="46"/>
    </row>
    <row r="9" spans="1:23" s="56" customFormat="1" ht="42" customHeight="1">
      <c r="A9" s="70">
        <v>139</v>
      </c>
      <c r="B9" s="14"/>
      <c r="C9" s="78">
        <v>2</v>
      </c>
      <c r="D9" s="79"/>
      <c r="E9" s="80" t="s">
        <v>154</v>
      </c>
      <c r="F9" s="65" t="s">
        <v>107</v>
      </c>
      <c r="G9" s="25" t="s">
        <v>238</v>
      </c>
      <c r="H9" s="19" t="s">
        <v>240</v>
      </c>
      <c r="I9" s="8">
        <v>105.5</v>
      </c>
      <c r="J9" s="3">
        <v>150</v>
      </c>
      <c r="K9" s="28" t="s">
        <v>239</v>
      </c>
      <c r="L9" s="16">
        <v>12</v>
      </c>
      <c r="M9" s="1">
        <f>SUM(L9*J9)</f>
        <v>1800</v>
      </c>
      <c r="N9" s="2">
        <f>SUM(M9/I9)</f>
        <v>17.061611374407583</v>
      </c>
      <c r="O9" s="7" t="s">
        <v>452</v>
      </c>
      <c r="P9" s="6" t="s">
        <v>32</v>
      </c>
      <c r="Q9" s="58"/>
      <c r="R9" s="58"/>
      <c r="S9" s="58"/>
      <c r="T9" s="58"/>
      <c r="U9" s="58"/>
      <c r="V9" s="58"/>
      <c r="W9" s="58"/>
    </row>
    <row r="10" spans="1:23" s="41" customFormat="1" ht="42" customHeight="1">
      <c r="A10" s="38">
        <v>140</v>
      </c>
      <c r="B10" s="14"/>
      <c r="C10" s="15">
        <v>3</v>
      </c>
      <c r="D10" s="2"/>
      <c r="E10" s="21" t="s">
        <v>154</v>
      </c>
      <c r="F10" s="75" t="s">
        <v>447</v>
      </c>
      <c r="G10" s="25" t="s">
        <v>305</v>
      </c>
      <c r="H10" s="19" t="s">
        <v>306</v>
      </c>
      <c r="I10" s="8">
        <v>111</v>
      </c>
      <c r="J10" s="3">
        <v>150</v>
      </c>
      <c r="K10" s="28" t="s">
        <v>256</v>
      </c>
      <c r="L10" s="16">
        <v>9</v>
      </c>
      <c r="M10" s="1">
        <f>SUM(L10*J10)</f>
        <v>1350</v>
      </c>
      <c r="N10" s="2">
        <f>SUM(M10/I10)</f>
        <v>12.162162162162161</v>
      </c>
      <c r="O10" s="7" t="s">
        <v>453</v>
      </c>
      <c r="P10" s="6" t="s">
        <v>32</v>
      </c>
      <c r="Q10" s="46"/>
      <c r="R10" s="46"/>
      <c r="S10" s="46"/>
      <c r="T10" s="46"/>
      <c r="U10" s="46"/>
      <c r="V10" s="46"/>
      <c r="W10" s="46"/>
    </row>
    <row r="11" spans="1:16" ht="27.75" customHeight="1">
      <c r="A11" s="88"/>
      <c r="B11" s="154" t="s">
        <v>448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10"/>
      <c r="P11" s="110"/>
    </row>
    <row r="12" spans="1:21" s="67" customFormat="1" ht="27.75" customHeight="1">
      <c r="A12" s="47"/>
      <c r="B12" s="151" t="s">
        <v>449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  <c r="O12" s="69"/>
      <c r="P12" s="69"/>
      <c r="Q12" s="69"/>
      <c r="R12" s="69"/>
      <c r="S12" s="69"/>
      <c r="T12" s="69"/>
      <c r="U12" s="69"/>
    </row>
    <row r="13" spans="1:23" s="4" customFormat="1" ht="33.75" customHeight="1">
      <c r="A13" s="5" t="s">
        <v>2</v>
      </c>
      <c r="B13" s="5" t="s">
        <v>4</v>
      </c>
      <c r="C13" s="5" t="s">
        <v>3</v>
      </c>
      <c r="D13" s="5" t="s">
        <v>151</v>
      </c>
      <c r="E13" s="5" t="s">
        <v>153</v>
      </c>
      <c r="F13" s="5" t="s">
        <v>5</v>
      </c>
      <c r="G13" s="5" t="s">
        <v>0</v>
      </c>
      <c r="H13" s="5" t="s">
        <v>6</v>
      </c>
      <c r="I13" s="5" t="s">
        <v>20</v>
      </c>
      <c r="J13" s="5" t="s">
        <v>7</v>
      </c>
      <c r="K13" s="5" t="s">
        <v>8</v>
      </c>
      <c r="L13" s="5" t="s">
        <v>9</v>
      </c>
      <c r="M13" s="5" t="s">
        <v>10</v>
      </c>
      <c r="N13" s="5" t="s">
        <v>10</v>
      </c>
      <c r="O13" s="5" t="s">
        <v>155</v>
      </c>
      <c r="P13" s="5"/>
      <c r="Q13" s="27"/>
      <c r="R13" s="27"/>
      <c r="S13" s="27"/>
      <c r="T13" s="27"/>
      <c r="U13" s="27"/>
      <c r="V13" s="27"/>
      <c r="W13" s="27"/>
    </row>
    <row r="14" spans="1:23" s="67" customFormat="1" ht="42" customHeight="1">
      <c r="A14" s="7"/>
      <c r="B14" s="14"/>
      <c r="C14" s="15"/>
      <c r="D14" s="2"/>
      <c r="E14" s="6" t="s">
        <v>154</v>
      </c>
      <c r="F14" s="65" t="s">
        <v>55</v>
      </c>
      <c r="G14" s="25" t="s">
        <v>54</v>
      </c>
      <c r="H14" s="19" t="s">
        <v>53</v>
      </c>
      <c r="I14" s="8">
        <v>101.5</v>
      </c>
      <c r="J14" s="3">
        <v>150</v>
      </c>
      <c r="K14" s="18" t="s">
        <v>122</v>
      </c>
      <c r="L14" s="16">
        <v>12</v>
      </c>
      <c r="M14" s="76">
        <f>SUM(L14*J14)</f>
        <v>1800</v>
      </c>
      <c r="N14" s="2">
        <f>SUM(M14/I14)</f>
        <v>17.733990147783253</v>
      </c>
      <c r="O14" s="7" t="s">
        <v>41</v>
      </c>
      <c r="P14" s="6" t="s">
        <v>222</v>
      </c>
      <c r="Q14" s="69"/>
      <c r="R14" s="69"/>
      <c r="S14" s="69"/>
      <c r="T14" s="69"/>
      <c r="U14" s="69"/>
      <c r="V14" s="69"/>
      <c r="W14" s="69"/>
    </row>
    <row r="15" spans="1:23" s="67" customFormat="1" ht="42" customHeight="1">
      <c r="A15" s="7"/>
      <c r="B15" s="14"/>
      <c r="C15" s="15"/>
      <c r="D15" s="2"/>
      <c r="E15" s="6" t="s">
        <v>154</v>
      </c>
      <c r="F15" s="65" t="s">
        <v>107</v>
      </c>
      <c r="G15" s="25" t="s">
        <v>238</v>
      </c>
      <c r="H15" s="19" t="s">
        <v>240</v>
      </c>
      <c r="I15" s="8">
        <v>105.5</v>
      </c>
      <c r="J15" s="3">
        <v>150</v>
      </c>
      <c r="K15" s="18" t="s">
        <v>239</v>
      </c>
      <c r="L15" s="16">
        <v>12</v>
      </c>
      <c r="M15" s="76">
        <f>SUM(L15*J15)</f>
        <v>1800</v>
      </c>
      <c r="N15" s="2">
        <f>SUM(M15/I15)</f>
        <v>17.061611374407583</v>
      </c>
      <c r="O15" s="7" t="s">
        <v>452</v>
      </c>
      <c r="P15" s="6" t="s">
        <v>32</v>
      </c>
      <c r="Q15" s="69"/>
      <c r="R15" s="69"/>
      <c r="S15" s="69"/>
      <c r="T15" s="69"/>
      <c r="U15" s="69"/>
      <c r="V15" s="69"/>
      <c r="W15" s="69"/>
    </row>
    <row r="16" spans="1:23" s="67" customFormat="1" ht="42" customHeight="1">
      <c r="A16" s="7"/>
      <c r="B16" s="14"/>
      <c r="C16" s="15"/>
      <c r="D16" s="2"/>
      <c r="E16" s="6" t="s">
        <v>154</v>
      </c>
      <c r="F16" s="65" t="s">
        <v>447</v>
      </c>
      <c r="G16" s="25" t="s">
        <v>305</v>
      </c>
      <c r="H16" s="19" t="s">
        <v>306</v>
      </c>
      <c r="I16" s="8">
        <v>111</v>
      </c>
      <c r="J16" s="3">
        <v>150</v>
      </c>
      <c r="K16" s="18" t="s">
        <v>256</v>
      </c>
      <c r="L16" s="16">
        <v>9</v>
      </c>
      <c r="M16" s="76">
        <f>SUM(L16*J16)</f>
        <v>1350</v>
      </c>
      <c r="N16" s="2">
        <f>SUM(M16/I16)</f>
        <v>12.162162162162161</v>
      </c>
      <c r="O16" s="7" t="s">
        <v>453</v>
      </c>
      <c r="P16" s="6" t="s">
        <v>32</v>
      </c>
      <c r="Q16" s="69"/>
      <c r="R16" s="69"/>
      <c r="S16" s="69"/>
      <c r="T16" s="69"/>
      <c r="U16" s="69"/>
      <c r="V16" s="69"/>
      <c r="W16" s="69"/>
    </row>
    <row r="17" spans="1:21" s="67" customFormat="1" ht="27.75" customHeight="1">
      <c r="A17" s="47"/>
      <c r="B17" s="151" t="s">
        <v>450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3"/>
      <c r="O17" s="69"/>
      <c r="P17" s="69"/>
      <c r="Q17" s="69"/>
      <c r="R17" s="69"/>
      <c r="S17" s="69"/>
      <c r="T17" s="69"/>
      <c r="U17" s="69"/>
    </row>
    <row r="18" spans="1:24" s="4" customFormat="1" ht="33.75" customHeight="1">
      <c r="A18" s="5" t="s">
        <v>2</v>
      </c>
      <c r="B18" s="5" t="s">
        <v>4</v>
      </c>
      <c r="C18" s="5" t="s">
        <v>3</v>
      </c>
      <c r="D18" s="5" t="s">
        <v>151</v>
      </c>
      <c r="E18" s="5" t="s">
        <v>153</v>
      </c>
      <c r="F18" s="5" t="s">
        <v>5</v>
      </c>
      <c r="G18" s="5" t="s">
        <v>0</v>
      </c>
      <c r="H18" s="5" t="s">
        <v>6</v>
      </c>
      <c r="I18" s="5" t="s">
        <v>20</v>
      </c>
      <c r="J18" s="5" t="s">
        <v>7</v>
      </c>
      <c r="K18" s="5" t="s">
        <v>8</v>
      </c>
      <c r="L18" s="5" t="s">
        <v>9</v>
      </c>
      <c r="M18" s="5" t="s">
        <v>10</v>
      </c>
      <c r="N18" s="5" t="s">
        <v>155</v>
      </c>
      <c r="O18" s="5" t="s">
        <v>337</v>
      </c>
      <c r="P18" s="5" t="s">
        <v>364</v>
      </c>
      <c r="Q18" s="5" t="s">
        <v>1</v>
      </c>
      <c r="R18" s="27"/>
      <c r="S18" s="27"/>
      <c r="T18" s="27"/>
      <c r="U18" s="27"/>
      <c r="V18" s="27"/>
      <c r="W18" s="27"/>
      <c r="X18" s="27"/>
    </row>
    <row r="19" spans="1:24" s="67" customFormat="1" ht="42" customHeight="1">
      <c r="A19" s="7"/>
      <c r="B19" s="14"/>
      <c r="C19" s="15"/>
      <c r="D19" s="2"/>
      <c r="E19" s="6" t="s">
        <v>154</v>
      </c>
      <c r="F19" s="65" t="s">
        <v>55</v>
      </c>
      <c r="G19" s="25" t="s">
        <v>54</v>
      </c>
      <c r="H19" s="19" t="s">
        <v>53</v>
      </c>
      <c r="I19" s="8">
        <v>101.5</v>
      </c>
      <c r="J19" s="3">
        <v>150</v>
      </c>
      <c r="K19" s="18" t="s">
        <v>122</v>
      </c>
      <c r="L19" s="16">
        <v>11</v>
      </c>
      <c r="M19" s="76">
        <f aca="true" t="shared" si="0" ref="M19:M26">SUM(L19*J19)</f>
        <v>1650</v>
      </c>
      <c r="N19" s="2">
        <f>SUM(M19/I19)</f>
        <v>16.25615763546798</v>
      </c>
      <c r="O19" s="81">
        <f>SUM(L19+L14)</f>
        <v>23</v>
      </c>
      <c r="P19" s="7" t="s">
        <v>452</v>
      </c>
      <c r="Q19" s="6" t="s">
        <v>222</v>
      </c>
      <c r="R19" s="69"/>
      <c r="S19" s="69"/>
      <c r="T19" s="69"/>
      <c r="U19" s="69"/>
      <c r="V19" s="69"/>
      <c r="W19" s="69"/>
      <c r="X19" s="69"/>
    </row>
    <row r="20" spans="1:24" s="67" customFormat="1" ht="42" customHeight="1">
      <c r="A20" s="7"/>
      <c r="B20" s="14"/>
      <c r="C20" s="15"/>
      <c r="D20" s="2"/>
      <c r="E20" s="6" t="s">
        <v>154</v>
      </c>
      <c r="F20" s="65" t="s">
        <v>107</v>
      </c>
      <c r="G20" s="25" t="s">
        <v>238</v>
      </c>
      <c r="H20" s="19" t="s">
        <v>240</v>
      </c>
      <c r="I20" s="8">
        <v>105.5</v>
      </c>
      <c r="J20" s="3">
        <v>150</v>
      </c>
      <c r="K20" s="18" t="s">
        <v>239</v>
      </c>
      <c r="L20" s="16">
        <v>10</v>
      </c>
      <c r="M20" s="76">
        <f t="shared" si="0"/>
        <v>1500</v>
      </c>
      <c r="N20" s="2">
        <f>SUM(M20/I20)</f>
        <v>14.218009478672986</v>
      </c>
      <c r="O20" s="81">
        <f>SUM(L20+L15)</f>
        <v>22</v>
      </c>
      <c r="P20" s="7" t="s">
        <v>453</v>
      </c>
      <c r="Q20" s="6" t="s">
        <v>13</v>
      </c>
      <c r="R20" s="69"/>
      <c r="S20" s="69"/>
      <c r="T20" s="69"/>
      <c r="U20" s="69"/>
      <c r="V20" s="69"/>
      <c r="W20" s="69"/>
      <c r="X20" s="69"/>
    </row>
    <row r="21" spans="1:24" s="67" customFormat="1" ht="42" customHeight="1">
      <c r="A21" s="7"/>
      <c r="B21" s="14"/>
      <c r="C21" s="15"/>
      <c r="D21" s="2"/>
      <c r="E21" s="6" t="s">
        <v>154</v>
      </c>
      <c r="F21" s="65" t="s">
        <v>447</v>
      </c>
      <c r="G21" s="25" t="s">
        <v>305</v>
      </c>
      <c r="H21" s="19" t="s">
        <v>306</v>
      </c>
      <c r="I21" s="8">
        <v>111</v>
      </c>
      <c r="J21" s="3">
        <v>150</v>
      </c>
      <c r="K21" s="18" t="s">
        <v>256</v>
      </c>
      <c r="L21" s="16">
        <v>0</v>
      </c>
      <c r="M21" s="76">
        <f t="shared" si="0"/>
        <v>0</v>
      </c>
      <c r="N21" s="2">
        <f>SUM(M21/I21)</f>
        <v>0</v>
      </c>
      <c r="O21" s="81">
        <f>SUM(L21+L16)</f>
        <v>9</v>
      </c>
      <c r="P21" s="7" t="s">
        <v>358</v>
      </c>
      <c r="Q21" s="6" t="s">
        <v>13</v>
      </c>
      <c r="R21" s="69"/>
      <c r="S21" s="69"/>
      <c r="T21" s="69"/>
      <c r="U21" s="69"/>
      <c r="V21" s="69"/>
      <c r="W21" s="69"/>
      <c r="X21" s="69"/>
    </row>
    <row r="22" spans="1:21" s="67" customFormat="1" ht="27.75" customHeight="1">
      <c r="A22" s="97"/>
      <c r="B22" s="146" t="s">
        <v>451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  <c r="O22" s="69"/>
      <c r="P22" s="69"/>
      <c r="Q22" s="69"/>
      <c r="R22" s="69"/>
      <c r="S22" s="69"/>
      <c r="T22" s="69"/>
      <c r="U22" s="69"/>
    </row>
    <row r="23" spans="1:27" s="4" customFormat="1" ht="33.75" customHeight="1">
      <c r="A23" s="5" t="s">
        <v>2</v>
      </c>
      <c r="B23" s="5" t="s">
        <v>4</v>
      </c>
      <c r="C23" s="5" t="s">
        <v>3</v>
      </c>
      <c r="D23" s="5" t="s">
        <v>151</v>
      </c>
      <c r="E23" s="5" t="s">
        <v>153</v>
      </c>
      <c r="F23" s="5" t="s">
        <v>5</v>
      </c>
      <c r="G23" s="5" t="s">
        <v>0</v>
      </c>
      <c r="H23" s="5" t="s">
        <v>6</v>
      </c>
      <c r="I23" s="5" t="s">
        <v>20</v>
      </c>
      <c r="J23" s="5" t="s">
        <v>7</v>
      </c>
      <c r="K23" s="5" t="s">
        <v>8</v>
      </c>
      <c r="L23" s="5" t="s">
        <v>9</v>
      </c>
      <c r="M23" s="5" t="s">
        <v>10</v>
      </c>
      <c r="N23" s="5" t="s">
        <v>442</v>
      </c>
      <c r="O23" s="5" t="s">
        <v>155</v>
      </c>
      <c r="P23" s="5" t="s">
        <v>11</v>
      </c>
      <c r="Q23" s="5" t="s">
        <v>332</v>
      </c>
      <c r="R23" s="85" t="s">
        <v>331</v>
      </c>
      <c r="S23" s="5" t="s">
        <v>11</v>
      </c>
      <c r="T23" s="5" t="s">
        <v>1</v>
      </c>
      <c r="U23" s="27"/>
      <c r="V23" s="27"/>
      <c r="W23" s="27"/>
      <c r="X23" s="27"/>
      <c r="Y23" s="27"/>
      <c r="Z23" s="27"/>
      <c r="AA23" s="27"/>
    </row>
    <row r="24" spans="1:27" s="67" customFormat="1" ht="42" customHeight="1">
      <c r="A24" s="70">
        <v>141</v>
      </c>
      <c r="B24" s="14"/>
      <c r="C24" s="84">
        <v>1</v>
      </c>
      <c r="D24" s="2"/>
      <c r="E24" s="6" t="s">
        <v>154</v>
      </c>
      <c r="F24" s="65" t="s">
        <v>55</v>
      </c>
      <c r="G24" s="25" t="s">
        <v>54</v>
      </c>
      <c r="H24" s="19" t="s">
        <v>53</v>
      </c>
      <c r="I24" s="8">
        <v>101.5</v>
      </c>
      <c r="J24" s="3">
        <v>150</v>
      </c>
      <c r="K24" s="18" t="s">
        <v>122</v>
      </c>
      <c r="L24" s="16">
        <v>10</v>
      </c>
      <c r="M24" s="76">
        <f t="shared" si="0"/>
        <v>1500</v>
      </c>
      <c r="N24" s="76">
        <f>SUM(J24*Q24)</f>
        <v>4950</v>
      </c>
      <c r="O24" s="2">
        <f>SUM(M24/I24)</f>
        <v>14.77832512315271</v>
      </c>
      <c r="P24" s="7" t="s">
        <v>452</v>
      </c>
      <c r="Q24" s="82">
        <f>SUM(L24+O19)</f>
        <v>33</v>
      </c>
      <c r="R24" s="2">
        <f>SUM(N24/I24)</f>
        <v>48.76847290640394</v>
      </c>
      <c r="S24" s="7"/>
      <c r="T24" s="6" t="s">
        <v>222</v>
      </c>
      <c r="U24" s="69"/>
      <c r="V24" s="69"/>
      <c r="W24" s="69"/>
      <c r="X24" s="69"/>
      <c r="Y24" s="69"/>
      <c r="Z24" s="69"/>
      <c r="AA24" s="69"/>
    </row>
    <row r="25" spans="1:27" s="67" customFormat="1" ht="42" customHeight="1">
      <c r="A25" s="70">
        <v>142</v>
      </c>
      <c r="B25" s="14"/>
      <c r="C25" s="84">
        <v>2</v>
      </c>
      <c r="D25" s="2"/>
      <c r="E25" s="6" t="s">
        <v>154</v>
      </c>
      <c r="F25" s="65" t="s">
        <v>107</v>
      </c>
      <c r="G25" s="25" t="s">
        <v>238</v>
      </c>
      <c r="H25" s="19" t="s">
        <v>240</v>
      </c>
      <c r="I25" s="8">
        <v>105.5</v>
      </c>
      <c r="J25" s="3">
        <v>150</v>
      </c>
      <c r="K25" s="18" t="s">
        <v>239</v>
      </c>
      <c r="L25" s="16">
        <v>9</v>
      </c>
      <c r="M25" s="76">
        <f t="shared" si="0"/>
        <v>1350</v>
      </c>
      <c r="N25" s="76">
        <f>SUM(J25*Q25)</f>
        <v>4650</v>
      </c>
      <c r="O25" s="2">
        <f>SUM(M25/I25)</f>
        <v>12.796208530805687</v>
      </c>
      <c r="P25" s="7" t="s">
        <v>453</v>
      </c>
      <c r="Q25" s="82">
        <f>SUM(L25+O20)</f>
        <v>31</v>
      </c>
      <c r="R25" s="2">
        <f>SUM(N25/I25)</f>
        <v>44.07582938388626</v>
      </c>
      <c r="S25" s="7"/>
      <c r="T25" s="6" t="s">
        <v>13</v>
      </c>
      <c r="U25" s="69"/>
      <c r="V25" s="69"/>
      <c r="W25" s="69"/>
      <c r="X25" s="69"/>
      <c r="Y25" s="69"/>
      <c r="Z25" s="69"/>
      <c r="AA25" s="69"/>
    </row>
    <row r="26" spans="1:27" s="67" customFormat="1" ht="42" customHeight="1">
      <c r="A26" s="70">
        <v>143</v>
      </c>
      <c r="B26" s="14"/>
      <c r="C26" s="84">
        <v>3</v>
      </c>
      <c r="D26" s="2"/>
      <c r="E26" s="6" t="s">
        <v>154</v>
      </c>
      <c r="F26" s="65" t="s">
        <v>447</v>
      </c>
      <c r="G26" s="25" t="s">
        <v>305</v>
      </c>
      <c r="H26" s="19" t="s">
        <v>306</v>
      </c>
      <c r="I26" s="8">
        <v>111</v>
      </c>
      <c r="J26" s="3">
        <v>150</v>
      </c>
      <c r="K26" s="18" t="s">
        <v>256</v>
      </c>
      <c r="L26" s="16">
        <v>0</v>
      </c>
      <c r="M26" s="76">
        <f t="shared" si="0"/>
        <v>0</v>
      </c>
      <c r="N26" s="76">
        <f>SUM(J26*Q26)</f>
        <v>1350</v>
      </c>
      <c r="O26" s="2">
        <f>SUM(M26/I26)</f>
        <v>0</v>
      </c>
      <c r="P26" s="7" t="s">
        <v>358</v>
      </c>
      <c r="Q26" s="82">
        <f>SUM(L26+O21)</f>
        <v>9</v>
      </c>
      <c r="R26" s="2">
        <f>SUM(N26/I26)</f>
        <v>12.162162162162161</v>
      </c>
      <c r="S26" s="7"/>
      <c r="T26" s="6" t="s">
        <v>13</v>
      </c>
      <c r="U26" s="69"/>
      <c r="V26" s="69"/>
      <c r="W26" s="69"/>
      <c r="X26" s="69"/>
      <c r="Y26" s="69"/>
      <c r="Z26" s="69"/>
      <c r="AA26" s="69"/>
    </row>
    <row r="27" spans="2:21" s="67" customFormat="1" ht="15.75">
      <c r="B27" s="72"/>
      <c r="C27" s="73"/>
      <c r="D27" s="72"/>
      <c r="E27" s="72"/>
      <c r="F27" s="24"/>
      <c r="G27" s="11"/>
      <c r="H27" s="74"/>
      <c r="I27" s="72"/>
      <c r="J27" s="72"/>
      <c r="K27" s="71"/>
      <c r="O27" s="69"/>
      <c r="P27" s="69"/>
      <c r="Q27" s="69"/>
      <c r="R27" s="69"/>
      <c r="S27" s="69"/>
      <c r="T27" s="69"/>
      <c r="U27" s="69"/>
    </row>
    <row r="28" spans="2:21" s="67" customFormat="1" ht="15.75">
      <c r="B28" s="72"/>
      <c r="C28" s="73"/>
      <c r="D28" s="72"/>
      <c r="E28" s="72"/>
      <c r="F28" s="24"/>
      <c r="G28" s="11"/>
      <c r="H28" s="74"/>
      <c r="I28" s="72"/>
      <c r="J28" s="72"/>
      <c r="K28" s="71"/>
      <c r="O28" s="69"/>
      <c r="P28" s="69"/>
      <c r="Q28" s="69"/>
      <c r="R28" s="69"/>
      <c r="S28" s="69"/>
      <c r="T28" s="69"/>
      <c r="U28" s="69"/>
    </row>
  </sheetData>
  <sheetProtection/>
  <mergeCells count="10">
    <mergeCell ref="B17:N17"/>
    <mergeCell ref="B12:N12"/>
    <mergeCell ref="B11:P11"/>
    <mergeCell ref="B22:N22"/>
    <mergeCell ref="A1:P1"/>
    <mergeCell ref="A2:P2"/>
    <mergeCell ref="A3:P3"/>
    <mergeCell ref="A4:P4"/>
    <mergeCell ref="A5:P5"/>
    <mergeCell ref="B6:N6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4"/>
  <sheetViews>
    <sheetView tabSelected="1" zoomScale="70" zoomScaleNormal="70" zoomScalePageLayoutView="0" workbookViewId="0" topLeftCell="A1">
      <selection activeCell="R10" sqref="R10"/>
    </sheetView>
  </sheetViews>
  <sheetFormatPr defaultColWidth="9.140625" defaultRowHeight="15"/>
  <cols>
    <col min="1" max="1" width="6.7109375" style="10" customWidth="1"/>
    <col min="2" max="2" width="7.7109375" style="10" customWidth="1"/>
    <col min="3" max="3" width="11.421875" style="17" customWidth="1"/>
    <col min="4" max="4" width="9.8515625" style="10" customWidth="1"/>
    <col min="5" max="5" width="10.421875" style="10" customWidth="1"/>
    <col min="6" max="6" width="33.140625" style="10" customWidth="1"/>
    <col min="7" max="7" width="15.28125" style="11" customWidth="1"/>
    <col min="8" max="8" width="11.00390625" style="20" customWidth="1"/>
    <col min="9" max="9" width="10.7109375" style="10" customWidth="1"/>
    <col min="10" max="10" width="34.7109375" style="10" customWidth="1"/>
    <col min="11" max="11" width="11.28125" style="11" customWidth="1"/>
    <col min="12" max="12" width="11.7109375" style="10" customWidth="1"/>
    <col min="13" max="13" width="24.140625" style="10" customWidth="1"/>
    <col min="14" max="14" width="18.57421875" style="10" customWidth="1"/>
    <col min="15" max="15" width="9.28125" style="10" customWidth="1"/>
    <col min="16" max="16" width="9.140625" style="10" customWidth="1"/>
    <col min="17" max="20" width="9.140625" style="31" customWidth="1"/>
    <col min="21" max="21" width="15.28125" style="31" customWidth="1"/>
    <col min="22" max="22" width="16.140625" style="31" customWidth="1"/>
    <col min="23" max="23" width="20.421875" style="31" customWidth="1"/>
    <col min="24" max="16384" width="9.140625" style="31" customWidth="1"/>
  </cols>
  <sheetData>
    <row r="1" spans="1:21" ht="21.75" customHeight="1">
      <c r="A1" s="156" t="s">
        <v>111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  <c r="O1" s="30"/>
      <c r="P1" s="30"/>
      <c r="Q1" s="30"/>
      <c r="R1" s="30"/>
      <c r="S1" s="30"/>
      <c r="T1" s="30"/>
      <c r="U1" s="30"/>
    </row>
    <row r="2" spans="1:21" ht="33" customHeight="1">
      <c r="A2" s="159" t="s">
        <v>134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30"/>
      <c r="P2" s="30"/>
      <c r="Q2" s="30"/>
      <c r="R2" s="30"/>
      <c r="S2" s="30"/>
      <c r="T2" s="30"/>
      <c r="U2" s="30"/>
    </row>
    <row r="3" spans="1:21" ht="24.75" customHeight="1" thickBot="1">
      <c r="A3" s="162" t="s">
        <v>113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  <c r="O3" s="30"/>
      <c r="P3" s="30"/>
      <c r="Q3" s="30"/>
      <c r="R3" s="30"/>
      <c r="S3" s="30"/>
      <c r="T3" s="30"/>
      <c r="U3" s="30"/>
    </row>
    <row r="4" spans="1:21" s="26" customFormat="1" ht="27.75" customHeight="1">
      <c r="A4" s="165" t="s">
        <v>127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66"/>
      <c r="O4" s="29"/>
      <c r="P4" s="29"/>
      <c r="Q4" s="29"/>
      <c r="R4" s="29"/>
      <c r="S4" s="29"/>
      <c r="T4" s="29"/>
      <c r="U4" s="29"/>
    </row>
    <row r="5" spans="1:20" s="26" customFormat="1" ht="24" customHeight="1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29"/>
      <c r="P5" s="29"/>
      <c r="Q5" s="29"/>
      <c r="R5" s="29"/>
      <c r="S5" s="29"/>
      <c r="T5" s="29"/>
    </row>
    <row r="6" spans="1:21" s="26" customFormat="1" ht="23.25" customHeight="1">
      <c r="A6" s="13"/>
      <c r="B6" s="130" t="s">
        <v>286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  <c r="O6" s="29"/>
      <c r="P6" s="29"/>
      <c r="Q6" s="29"/>
      <c r="R6" s="29"/>
      <c r="S6" s="29"/>
      <c r="T6" s="29"/>
      <c r="U6" s="29"/>
    </row>
    <row r="7" spans="1:21" s="4" customFormat="1" ht="33.75" customHeight="1">
      <c r="A7" s="5" t="s">
        <v>2</v>
      </c>
      <c r="B7" s="5" t="s">
        <v>3</v>
      </c>
      <c r="C7" s="167" t="s">
        <v>155</v>
      </c>
      <c r="D7" s="5" t="s">
        <v>4</v>
      </c>
      <c r="E7" s="5" t="s">
        <v>5</v>
      </c>
      <c r="F7" s="5" t="s">
        <v>0</v>
      </c>
      <c r="G7" s="5" t="s">
        <v>6</v>
      </c>
      <c r="H7" s="5" t="s">
        <v>20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5" t="s">
        <v>1</v>
      </c>
      <c r="O7" s="27"/>
      <c r="P7" s="27"/>
      <c r="Q7" s="27"/>
      <c r="R7" s="27"/>
      <c r="S7" s="27"/>
      <c r="T7" s="27"/>
      <c r="U7" s="27"/>
    </row>
    <row r="8" spans="1:21" ht="42" customHeight="1">
      <c r="A8" s="70">
        <v>144</v>
      </c>
      <c r="B8" s="15">
        <v>1</v>
      </c>
      <c r="C8" s="168">
        <f>SUM(L8/H8)</f>
        <v>45.22613065326633</v>
      </c>
      <c r="D8" s="14"/>
      <c r="E8" s="57" t="s">
        <v>215</v>
      </c>
      <c r="F8" s="25" t="s">
        <v>212</v>
      </c>
      <c r="G8" s="19" t="s">
        <v>213</v>
      </c>
      <c r="H8" s="8">
        <v>89.55</v>
      </c>
      <c r="I8" s="3">
        <v>150</v>
      </c>
      <c r="J8" s="28" t="s">
        <v>214</v>
      </c>
      <c r="K8" s="16">
        <v>27</v>
      </c>
      <c r="L8" s="1">
        <f>SUM(K8*I8)</f>
        <v>4050</v>
      </c>
      <c r="M8" s="7"/>
      <c r="N8" s="6" t="s">
        <v>470</v>
      </c>
      <c r="O8" s="30"/>
      <c r="P8" s="30"/>
      <c r="Q8" s="30"/>
      <c r="R8" s="30"/>
      <c r="S8" s="30"/>
      <c r="T8" s="30"/>
      <c r="U8" s="30"/>
    </row>
    <row r="9" spans="1:21" s="67" customFormat="1" ht="42" customHeight="1">
      <c r="A9" s="70">
        <v>145</v>
      </c>
      <c r="B9" s="15">
        <v>2</v>
      </c>
      <c r="C9" s="168">
        <f>SUM(L9/H9)</f>
        <v>40.46511627906977</v>
      </c>
      <c r="D9" s="14"/>
      <c r="E9" s="75" t="s">
        <v>107</v>
      </c>
      <c r="F9" s="25" t="s">
        <v>42</v>
      </c>
      <c r="G9" s="19" t="s">
        <v>43</v>
      </c>
      <c r="H9" s="8">
        <v>107.5</v>
      </c>
      <c r="I9" s="3">
        <v>150</v>
      </c>
      <c r="J9" s="28" t="s">
        <v>333</v>
      </c>
      <c r="K9" s="16">
        <v>29</v>
      </c>
      <c r="L9" s="1">
        <f>SUM(K9*I9)</f>
        <v>4350</v>
      </c>
      <c r="M9" s="7"/>
      <c r="N9" s="6"/>
      <c r="O9" s="69"/>
      <c r="P9" s="69"/>
      <c r="Q9" s="69"/>
      <c r="R9" s="69"/>
      <c r="S9" s="69"/>
      <c r="T9" s="69"/>
      <c r="U9" s="69"/>
    </row>
    <row r="10" spans="1:21" ht="42" customHeight="1">
      <c r="A10" s="59">
        <v>146</v>
      </c>
      <c r="B10" s="15">
        <v>3</v>
      </c>
      <c r="C10" s="168">
        <f>SUM(L10/H10)</f>
        <v>28.30188679245283</v>
      </c>
      <c r="D10" s="14"/>
      <c r="E10" s="75" t="s">
        <v>218</v>
      </c>
      <c r="F10" s="25" t="s">
        <v>216</v>
      </c>
      <c r="G10" s="19" t="s">
        <v>217</v>
      </c>
      <c r="H10" s="8">
        <v>121.9</v>
      </c>
      <c r="I10" s="3">
        <v>150</v>
      </c>
      <c r="J10" s="28" t="s">
        <v>152</v>
      </c>
      <c r="K10" s="16">
        <v>23</v>
      </c>
      <c r="L10" s="1">
        <f>SUM(K10*I10)</f>
        <v>3450</v>
      </c>
      <c r="M10" s="7"/>
      <c r="N10" s="6" t="s">
        <v>13</v>
      </c>
      <c r="O10" s="30"/>
      <c r="P10" s="30"/>
      <c r="Q10" s="30"/>
      <c r="R10" s="30"/>
      <c r="S10" s="30"/>
      <c r="T10" s="30"/>
      <c r="U10" s="30"/>
    </row>
    <row r="11" spans="1:21" s="26" customFormat="1" ht="23.25" customHeight="1">
      <c r="A11" s="13"/>
      <c r="B11" s="130" t="s">
        <v>284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2"/>
      <c r="O11" s="29"/>
      <c r="P11" s="29"/>
      <c r="Q11" s="29"/>
      <c r="R11" s="29"/>
      <c r="S11" s="29"/>
      <c r="T11" s="29"/>
      <c r="U11" s="29"/>
    </row>
    <row r="12" spans="1:21" s="4" customFormat="1" ht="33.75" customHeight="1">
      <c r="A12" s="5" t="s">
        <v>2</v>
      </c>
      <c r="B12" s="5" t="s">
        <v>3</v>
      </c>
      <c r="C12" s="167" t="s">
        <v>155</v>
      </c>
      <c r="D12" s="5" t="s">
        <v>4</v>
      </c>
      <c r="E12" s="5" t="s">
        <v>5</v>
      </c>
      <c r="F12" s="5" t="s">
        <v>0</v>
      </c>
      <c r="G12" s="5" t="s">
        <v>6</v>
      </c>
      <c r="H12" s="5" t="s">
        <v>20</v>
      </c>
      <c r="I12" s="5" t="s">
        <v>7</v>
      </c>
      <c r="J12" s="5" t="s">
        <v>8</v>
      </c>
      <c r="K12" s="5" t="s">
        <v>9</v>
      </c>
      <c r="L12" s="5" t="s">
        <v>10</v>
      </c>
      <c r="M12" s="5" t="s">
        <v>11</v>
      </c>
      <c r="N12" s="5" t="s">
        <v>1</v>
      </c>
      <c r="O12" s="27"/>
      <c r="P12" s="27"/>
      <c r="Q12" s="27"/>
      <c r="R12" s="27"/>
      <c r="S12" s="27"/>
      <c r="T12" s="27"/>
      <c r="U12" s="27"/>
    </row>
    <row r="13" spans="1:21" ht="40.5" customHeight="1">
      <c r="A13" s="70">
        <v>147</v>
      </c>
      <c r="B13" s="15">
        <v>1</v>
      </c>
      <c r="C13" s="168">
        <f>SUM(L13/H13)</f>
        <v>34.467120181405896</v>
      </c>
      <c r="D13" s="14"/>
      <c r="E13" s="22"/>
      <c r="F13" s="25" t="s">
        <v>226</v>
      </c>
      <c r="G13" s="19" t="s">
        <v>227</v>
      </c>
      <c r="H13" s="8">
        <v>110.25</v>
      </c>
      <c r="I13" s="3">
        <v>200</v>
      </c>
      <c r="J13" s="28" t="s">
        <v>117</v>
      </c>
      <c r="K13" s="16">
        <v>19</v>
      </c>
      <c r="L13" s="1">
        <f>SUM(K13*I13)</f>
        <v>3800</v>
      </c>
      <c r="M13" s="7"/>
      <c r="N13" s="6" t="s">
        <v>13</v>
      </c>
      <c r="O13" s="30"/>
      <c r="P13" s="30"/>
      <c r="Q13" s="30"/>
      <c r="R13" s="30"/>
      <c r="S13" s="30"/>
      <c r="T13" s="30"/>
      <c r="U13" s="30"/>
    </row>
    <row r="14" spans="1:22" ht="40.5" customHeight="1">
      <c r="A14" s="55">
        <v>148</v>
      </c>
      <c r="B14" s="15">
        <v>2</v>
      </c>
      <c r="C14" s="168">
        <f>SUM(L14/H14)</f>
        <v>29.80132450331126</v>
      </c>
      <c r="D14" s="14"/>
      <c r="E14" s="75" t="s">
        <v>187</v>
      </c>
      <c r="F14" s="25" t="s">
        <v>188</v>
      </c>
      <c r="G14" s="19" t="s">
        <v>189</v>
      </c>
      <c r="H14" s="8">
        <v>120.8</v>
      </c>
      <c r="I14" s="3">
        <v>200</v>
      </c>
      <c r="J14" s="28" t="s">
        <v>190</v>
      </c>
      <c r="K14" s="16">
        <v>18</v>
      </c>
      <c r="L14" s="1">
        <f>SUM(K14*I14)</f>
        <v>3600</v>
      </c>
      <c r="M14" s="86" t="s">
        <v>460</v>
      </c>
      <c r="N14" s="6" t="s">
        <v>13</v>
      </c>
      <c r="O14" s="54"/>
      <c r="P14" s="54"/>
      <c r="Q14" s="54"/>
      <c r="R14" s="54"/>
      <c r="S14" s="54"/>
      <c r="T14" s="54"/>
      <c r="U14" s="54"/>
      <c r="V14" s="50"/>
    </row>
    <row r="15" spans="1:21" ht="40.5" customHeight="1">
      <c r="A15" s="70">
        <v>149</v>
      </c>
      <c r="B15" s="15">
        <v>3</v>
      </c>
      <c r="C15" s="168">
        <f>SUM(L15/H15)</f>
        <v>21.813224267212</v>
      </c>
      <c r="D15" s="14"/>
      <c r="E15" s="22"/>
      <c r="F15" s="25" t="s">
        <v>224</v>
      </c>
      <c r="G15" s="19" t="s">
        <v>88</v>
      </c>
      <c r="H15" s="8">
        <v>146.7</v>
      </c>
      <c r="I15" s="3">
        <v>200</v>
      </c>
      <c r="J15" s="28" t="s">
        <v>117</v>
      </c>
      <c r="K15" s="16">
        <v>16</v>
      </c>
      <c r="L15" s="1">
        <f>SUM(K15*I15)</f>
        <v>3200</v>
      </c>
      <c r="M15" s="7"/>
      <c r="N15" s="6" t="s">
        <v>13</v>
      </c>
      <c r="O15" s="30"/>
      <c r="P15" s="30"/>
      <c r="Q15" s="30"/>
      <c r="R15" s="30"/>
      <c r="S15" s="30"/>
      <c r="T15" s="30"/>
      <c r="U15" s="30"/>
    </row>
    <row r="30" spans="12:13" ht="15.75">
      <c r="L30" s="31"/>
      <c r="M30" s="31"/>
    </row>
    <row r="31" spans="1:21" ht="15.75">
      <c r="A31" s="31"/>
      <c r="F31" s="24"/>
      <c r="K31" s="9"/>
      <c r="L31" s="31"/>
      <c r="M31" s="31"/>
      <c r="N31" s="31"/>
      <c r="O31" s="30"/>
      <c r="P31" s="30"/>
      <c r="Q31" s="30"/>
      <c r="R31" s="30"/>
      <c r="S31" s="30"/>
      <c r="T31" s="30"/>
      <c r="U31" s="30"/>
    </row>
    <row r="32" spans="1:22" s="9" customFormat="1" ht="15.75">
      <c r="A32" s="31"/>
      <c r="B32" s="10"/>
      <c r="C32" s="17"/>
      <c r="D32" s="10"/>
      <c r="E32" s="10"/>
      <c r="F32" s="32"/>
      <c r="G32" s="11"/>
      <c r="H32" s="20"/>
      <c r="I32" s="10"/>
      <c r="J32" s="33"/>
      <c r="L32" s="10"/>
      <c r="M32" s="10"/>
      <c r="N32" s="31"/>
      <c r="O32" s="30"/>
      <c r="P32" s="30"/>
      <c r="Q32" s="30"/>
      <c r="R32" s="30"/>
      <c r="S32" s="30"/>
      <c r="T32" s="30"/>
      <c r="U32" s="30"/>
      <c r="V32" s="31"/>
    </row>
    <row r="34" ht="15.75">
      <c r="F34" s="20"/>
    </row>
  </sheetData>
  <sheetProtection/>
  <mergeCells count="7">
    <mergeCell ref="A5:N5"/>
    <mergeCell ref="B6:N6"/>
    <mergeCell ref="B11:N11"/>
    <mergeCell ref="A1:N1"/>
    <mergeCell ref="A2:N2"/>
    <mergeCell ref="A3:N3"/>
    <mergeCell ref="A4:N4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Президент</dc:creator>
  <cp:keywords/>
  <dc:description/>
  <cp:lastModifiedBy>Президент</cp:lastModifiedBy>
  <cp:lastPrinted>2013-11-23T15:30:07Z</cp:lastPrinted>
  <dcterms:created xsi:type="dcterms:W3CDTF">2012-09-15T13:55:26Z</dcterms:created>
  <dcterms:modified xsi:type="dcterms:W3CDTF">2013-11-27T10:42:49Z</dcterms:modified>
  <cp:category/>
  <cp:version/>
  <cp:contentType/>
  <cp:contentStatus/>
</cp:coreProperties>
</file>