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845" firstSheet="1" activeTab="12"/>
  </bookViews>
  <sheets>
    <sheet name="ВЕЧЕР РЕКОРДОВ_КРЖ+ЖМ" sheetId="1" r:id="rId1"/>
    <sheet name="ВЕЧЕР РЕКОРДОВ_ЧЁРТ.ДЮЖ." sheetId="2" r:id="rId2"/>
    <sheet name="МС, МСМК, ЭЛИТА" sheetId="3" r:id="rId3"/>
    <sheet name="М-25, 35" sheetId="4" r:id="rId4"/>
    <sheet name="Ж.ПОДА-35" sheetId="5" r:id="rId5"/>
    <sheet name="ПОДА-55, 75, 100" sheetId="6" r:id="rId6"/>
    <sheet name="Ж-35, 45, 55" sheetId="7" r:id="rId7"/>
    <sheet name="Муж-55" sheetId="8" r:id="rId8"/>
    <sheet name="Муж-75" sheetId="9" r:id="rId9"/>
    <sheet name="Муж-100" sheetId="10" r:id="rId10"/>
    <sheet name="М-125" sheetId="11" r:id="rId11"/>
    <sheet name="М-150" sheetId="12" r:id="rId12"/>
    <sheet name="24.Облег.Экипир." sheetId="13" r:id="rId13"/>
    <sheet name="Чёрт.Дюж.ПОДА" sheetId="14" r:id="rId14"/>
    <sheet name="Чёрт.Дюж.МУЖ+ЖЕН" sheetId="15" r:id="rId15"/>
  </sheets>
  <definedNames/>
  <calcPr fullCalcOnLoad="1"/>
</workbook>
</file>

<file path=xl/sharedStrings.xml><?xml version="1.0" encoding="utf-8"?>
<sst xmlns="http://schemas.openxmlformats.org/spreadsheetml/2006/main" count="9196" uniqueCount="1275">
  <si>
    <t>ФИО</t>
  </si>
  <si>
    <t>Тренер</t>
  </si>
  <si>
    <t>№№</t>
  </si>
  <si>
    <t>Место личное</t>
  </si>
  <si>
    <t>№ жребия</t>
  </si>
  <si>
    <t>№ билета</t>
  </si>
  <si>
    <t>Дата и год рожд.</t>
  </si>
  <si>
    <t>вес штанги</t>
  </si>
  <si>
    <t>Регион, город, спорт./клуб</t>
  </si>
  <si>
    <t>Результат (повтор.)</t>
  </si>
  <si>
    <t>Тоннаж, кг</t>
  </si>
  <si>
    <t>Разряд</t>
  </si>
  <si>
    <t>МС ФРЖ</t>
  </si>
  <si>
    <t>самост.</t>
  </si>
  <si>
    <t>Гальцов Андрей Павлович</t>
  </si>
  <si>
    <t>19 октября 1965 (М,В_1)</t>
  </si>
  <si>
    <t>0007</t>
  </si>
  <si>
    <t>Стрельцов Александр Алексеевич</t>
  </si>
  <si>
    <t>0039</t>
  </si>
  <si>
    <t>Гальцов А.П.</t>
  </si>
  <si>
    <t>Собств. вес (кг)</t>
  </si>
  <si>
    <t>Панов Владимир Анатольевич</t>
  </si>
  <si>
    <t>22 апреля 1980 (М)</t>
  </si>
  <si>
    <t>0097</t>
  </si>
  <si>
    <t>Тарасова Юлия Борисовна</t>
  </si>
  <si>
    <t>0135</t>
  </si>
  <si>
    <t>Тарасов Э.Н.</t>
  </si>
  <si>
    <t>Никитина Ольга Алексеевна</t>
  </si>
  <si>
    <t>0034</t>
  </si>
  <si>
    <t>Подобин Сергей Михайлович</t>
  </si>
  <si>
    <t>23 июля 1981 (М)</t>
  </si>
  <si>
    <t>0335</t>
  </si>
  <si>
    <t>не указан</t>
  </si>
  <si>
    <t>Шарин Николай Александрович</t>
  </si>
  <si>
    <t>23 мая 1977 (М,ПОДА)</t>
  </si>
  <si>
    <t>0344</t>
  </si>
  <si>
    <t>Егоркина Р.А.</t>
  </si>
  <si>
    <t>Женские номинации</t>
  </si>
  <si>
    <t>Мужские номинации</t>
  </si>
  <si>
    <t>07 апреля 1963 (М,В_2)</t>
  </si>
  <si>
    <t>0163</t>
  </si>
  <si>
    <t>КМС ФРЖ</t>
  </si>
  <si>
    <t>Сорокин Станислав Геннадьевич</t>
  </si>
  <si>
    <t>09 апреля 1988 (М)</t>
  </si>
  <si>
    <t>Шокат Николай Григорьевич</t>
  </si>
  <si>
    <t>13 декабря 1947 (М,В_3)</t>
  </si>
  <si>
    <t>0445</t>
  </si>
  <si>
    <t>0047</t>
  </si>
  <si>
    <t>Кувшинова Янина Сергеевна</t>
  </si>
  <si>
    <t>18 сентября 1986 (Ж)</t>
  </si>
  <si>
    <t>0456</t>
  </si>
  <si>
    <t>Рязанская обл, г.Рязань, РГАТУ</t>
  </si>
  <si>
    <t>Есаков А.И.</t>
  </si>
  <si>
    <t>13 ноября 1977 (М)</t>
  </si>
  <si>
    <t>Есаков Алексей Игоревич</t>
  </si>
  <si>
    <t>0087</t>
  </si>
  <si>
    <t>Барягин Леонид Александрович</t>
  </si>
  <si>
    <t>23 августа 1961 (М,В_2)</t>
  </si>
  <si>
    <t>0110</t>
  </si>
  <si>
    <t>Загускин Анатолий Львович</t>
  </si>
  <si>
    <t>30 декабря 1949 (М,В_3)</t>
  </si>
  <si>
    <t>Заболотников Иван Александрович</t>
  </si>
  <si>
    <t>17 июня 1979 (М)</t>
  </si>
  <si>
    <t>0321</t>
  </si>
  <si>
    <t>0311</t>
  </si>
  <si>
    <t>Дзарахохов Алан  Артурович</t>
  </si>
  <si>
    <t>12 апреля 1995 (Юноша)</t>
  </si>
  <si>
    <t>Пивоваров Валерий Александрович</t>
  </si>
  <si>
    <t>20 мая 1952 (М,В_3)</t>
  </si>
  <si>
    <t>0364</t>
  </si>
  <si>
    <t>Пивнов Владимир Петрович</t>
  </si>
  <si>
    <t>0352</t>
  </si>
  <si>
    <t>Можаев Евгений Валентинович</t>
  </si>
  <si>
    <t>28 марта 1960 (М,В_2)</t>
  </si>
  <si>
    <t>0367</t>
  </si>
  <si>
    <t>Новиков Игорь Павлович</t>
  </si>
  <si>
    <t>24 августа 1984 (М)</t>
  </si>
  <si>
    <t>0372</t>
  </si>
  <si>
    <t>Сарафанов Николай Сергеевич</t>
  </si>
  <si>
    <t>16 ноября 1983 (М)</t>
  </si>
  <si>
    <t>Маева Татьяна Владимировна</t>
  </si>
  <si>
    <t>05 июля 1958 (Ж,В_2,ПОДА)</t>
  </si>
  <si>
    <t>0441</t>
  </si>
  <si>
    <t>Ульянкин Виктор Владимирович</t>
  </si>
  <si>
    <t>Павлов Валерий Владимирович</t>
  </si>
  <si>
    <t>Трифонов Сергей Андреевич</t>
  </si>
  <si>
    <t>Аристов Олег Владимирович</t>
  </si>
  <si>
    <t>2_спортивный</t>
  </si>
  <si>
    <t>09 декабря 1980 (М)</t>
  </si>
  <si>
    <t>Рассказов Геннадий Иванович</t>
  </si>
  <si>
    <t>04 сентября 1966 (М,В_1)</t>
  </si>
  <si>
    <t>0347</t>
  </si>
  <si>
    <t>Ильченко Алексей Андреевич</t>
  </si>
  <si>
    <t>06 февраля 1969 (М,ПОДА,В_1)</t>
  </si>
  <si>
    <t>08 марта 1955 (М,ПОДА,В_2)</t>
  </si>
  <si>
    <t>Лахтионов Виталий Александрович</t>
  </si>
  <si>
    <t>02 декабря 1961  (М,В_2)</t>
  </si>
  <si>
    <t>0202</t>
  </si>
  <si>
    <t>Шалыгин Павел Сергеевич</t>
  </si>
  <si>
    <t>0342</t>
  </si>
  <si>
    <t>Рабовилэ Сергей Николаевич</t>
  </si>
  <si>
    <t>23 декабря 1968 (М,В_1,ПОДА)</t>
  </si>
  <si>
    <t>0343</t>
  </si>
  <si>
    <t>Петрушин Вячеслав Михайлович</t>
  </si>
  <si>
    <t>23 февраля 1969 (М,В_1,ПОДА)</t>
  </si>
  <si>
    <t>Петрушин Кирилл Вячеславович</t>
  </si>
  <si>
    <t>Коровина Анна Александровна</t>
  </si>
  <si>
    <t>?</t>
  </si>
  <si>
    <t>Петрушин В.М.</t>
  </si>
  <si>
    <t>Антипова Мария Романовна</t>
  </si>
  <si>
    <t>07 мая 1999 (Мл.девушка)</t>
  </si>
  <si>
    <t xml:space="preserve">Межрегиональная общественная организация «ФЕДЕРАЦИЯ РУССКОГО ЖИМА» </t>
  </si>
  <si>
    <t>Открытый Международный турнир «I Чемпионат Европы по русскому жиму 2013»</t>
  </si>
  <si>
    <t>Россия, Москва, Крымский Вал д.10_«Центральный Дом Художника».                                                                                            Дата:  23-24 ноября 2013 г.</t>
  </si>
  <si>
    <t>23 ноября 2013 (суббота): "Классический русский жим"</t>
  </si>
  <si>
    <t>Дзарахохов Т.Б.</t>
  </si>
  <si>
    <t>Россия, Ивановская обл., г.Иваново, с/к_"Надежда"</t>
  </si>
  <si>
    <t>Россия, Москва</t>
  </si>
  <si>
    <t>Россия, Московская обл, г.Жуковский</t>
  </si>
  <si>
    <t>Морозова Н.Ю. Мурашов А.К.</t>
  </si>
  <si>
    <t>0399</t>
  </si>
  <si>
    <t>Россия, Рязанская обл, г.Рязань, с/к РГАТУ</t>
  </si>
  <si>
    <t>Есаков Вадим Алексеевич</t>
  </si>
  <si>
    <t>0390</t>
  </si>
  <si>
    <t>0359</t>
  </si>
  <si>
    <t>0358</t>
  </si>
  <si>
    <t>24 ноября 2013 (воскресенье): «Русский жим в облегченной экипировке» (взвешивание отдельное для всех!):</t>
  </si>
  <si>
    <t>Петров Евгений Александрович</t>
  </si>
  <si>
    <t>14 сентября 1996 (Юноша)</t>
  </si>
  <si>
    <t>05 октября 1967  (Ж,В_1)</t>
  </si>
  <si>
    <t>Панов В.А.</t>
  </si>
  <si>
    <t>Россия, Архангельская обл, г.Северодвинск</t>
  </si>
  <si>
    <t>Россия, Московская обл, Ногинский р-он, г.Черноголовка</t>
  </si>
  <si>
    <t>Фестиваль силовых видов спорта.</t>
  </si>
  <si>
    <t>Россия, Московская обл, г.Коломна, с/к"Комета-Спорт</t>
  </si>
  <si>
    <t>0380</t>
  </si>
  <si>
    <t>Шилин Даниил Николаевич</t>
  </si>
  <si>
    <t>Россия, Московская обл, г.Королев</t>
  </si>
  <si>
    <t>Заболотников И.А.</t>
  </si>
  <si>
    <t>0542</t>
  </si>
  <si>
    <t>0512</t>
  </si>
  <si>
    <t>Селиверстов Илья Дмитриевич</t>
  </si>
  <si>
    <t>0389</t>
  </si>
  <si>
    <t>0388</t>
  </si>
  <si>
    <t>Россия, Кировская обл, г.Киров</t>
  </si>
  <si>
    <t>Серкина Екатерина Михайловна</t>
  </si>
  <si>
    <t>27 декабря 1996 (16_лет, Девушка)</t>
  </si>
  <si>
    <t>Россия, Кировская обл, г.Киров, с/к"Грин"</t>
  </si>
  <si>
    <t>Решетников В.А.</t>
  </si>
  <si>
    <t>Пантюхин Артем Сергеевич</t>
  </si>
  <si>
    <t>Команд. очки</t>
  </si>
  <si>
    <t>Россия, Рязанская обл, г.Рязань</t>
  </si>
  <si>
    <t>Команда</t>
  </si>
  <si>
    <t>лично</t>
  </si>
  <si>
    <t>Коэфф. Атл. (очки)</t>
  </si>
  <si>
    <t>Андреев Евгений Игоревич</t>
  </si>
  <si>
    <t>03 декабря 1995 (Юноша)</t>
  </si>
  <si>
    <t>Россия, Московская обл, г.Луховицы</t>
  </si>
  <si>
    <t>0503</t>
  </si>
  <si>
    <t>Подобин С.М.</t>
  </si>
  <si>
    <t>09 июля 1951 (М,В_3)</t>
  </si>
  <si>
    <t>Грицак Александр Владимирович</t>
  </si>
  <si>
    <t>Россия, Свердловская обл, г.Качканар</t>
  </si>
  <si>
    <t>МСМК ФРЖ</t>
  </si>
  <si>
    <t>Россия, Нижегородская обл, р/п.Шатки</t>
  </si>
  <si>
    <t>17 ноября 1975 (М,ПОДА)</t>
  </si>
  <si>
    <t>06 апреля 1973 (М,В_1)</t>
  </si>
  <si>
    <t>Новиков Игорь Владимирович</t>
  </si>
  <si>
    <t xml:space="preserve">Россия, Московская обл, г.Жуковский </t>
  </si>
  <si>
    <t>Новиков Вячеслав Артурович</t>
  </si>
  <si>
    <t>0134</t>
  </si>
  <si>
    <t>Матвеева Анастасия Сергеевна</t>
  </si>
  <si>
    <t>18 января 1990 (Юниорка, ПОДА)</t>
  </si>
  <si>
    <t>Россия, Ивановская обл, г.Кинешма</t>
  </si>
  <si>
    <t>Россия, Ивановская обл, г.Родники</t>
  </si>
  <si>
    <t>Корнилов Евгений Геннадьевич</t>
  </si>
  <si>
    <t>14 марта 1993 (Юниор, ПОДА)</t>
  </si>
  <si>
    <t>Россия, Ивановская обл, г.Кохма</t>
  </si>
  <si>
    <t>12 января 1972 (М,В_1,ПОДА)</t>
  </si>
  <si>
    <t>28 июня 1974 (М,ПОДА)</t>
  </si>
  <si>
    <t>Федоров Александр Юрьевич</t>
  </si>
  <si>
    <t>Чирва Юрий Владимирович</t>
  </si>
  <si>
    <t>Россия, Ивановская обл, г.Иваново</t>
  </si>
  <si>
    <t>Ненашева Олеся Юрьевна</t>
  </si>
  <si>
    <t>30 сентября 1984 (Ж)</t>
  </si>
  <si>
    <t>0035</t>
  </si>
  <si>
    <t>Залуцкий Роман Егорович</t>
  </si>
  <si>
    <t>31 января 1979 (М)</t>
  </si>
  <si>
    <t>Россия, Московская обл, г.Раменское</t>
  </si>
  <si>
    <t>Россия, Московская обл, г.Лосино-Петровский</t>
  </si>
  <si>
    <t>Рассказов Г.И.</t>
  </si>
  <si>
    <t>Голубев Валерий Петрович</t>
  </si>
  <si>
    <t>21  мая 1963 (М,В_2)</t>
  </si>
  <si>
    <t>Россия, г.Санкт-Петербург </t>
  </si>
  <si>
    <t>Эфрос Юрий Александрович</t>
  </si>
  <si>
    <t>Евсиков Владимир Васильевич</t>
  </si>
  <si>
    <t>27 июля 1952 (М,В_3)</t>
  </si>
  <si>
    <t>0091</t>
  </si>
  <si>
    <t>Сорокин Дмитрий Валерьевич</t>
  </si>
  <si>
    <t>0157</t>
  </si>
  <si>
    <t>Глазков Виктор Анатольевич</t>
  </si>
  <si>
    <t>01 ноября 1967 (М,В_1,ПОДА)</t>
  </si>
  <si>
    <t>Савина Маргарита Сергеевна</t>
  </si>
  <si>
    <t>Баранов Евгений Вячеславович</t>
  </si>
  <si>
    <t>23 января 1992 (Ж,Юниорка, ПОДА)</t>
  </si>
  <si>
    <t>Россия, Владимирской обл., г.Гороховец, с/к_"Сила"</t>
  </si>
  <si>
    <t>08 октября 1982 (М,ПОДА)</t>
  </si>
  <si>
    <t>Россия, Владимирской обл, г.Ковров</t>
  </si>
  <si>
    <t>0385</t>
  </si>
  <si>
    <t>0387</t>
  </si>
  <si>
    <t>Юршин Кирилл Сергеевич</t>
  </si>
  <si>
    <t>28 июля 1988 (М)</t>
  </si>
  <si>
    <t>Россия, Московская обл, г.Гжель</t>
  </si>
  <si>
    <t>0028</t>
  </si>
  <si>
    <t>Наторкин Максим Михайлович</t>
  </si>
  <si>
    <t>23 июля 1986 (М)</t>
  </si>
  <si>
    <t>0067</t>
  </si>
  <si>
    <t>Пивнов В.П.</t>
  </si>
  <si>
    <t>Безяев А.С.</t>
  </si>
  <si>
    <t>05 ноября 1953 (М,В_3)</t>
  </si>
  <si>
    <t>Силушин П.А.</t>
  </si>
  <si>
    <t>Сухарев Кирилл Андреевич</t>
  </si>
  <si>
    <t>Цуканов Максим Николаевич</t>
  </si>
  <si>
    <t>Россия, Москва, "Moscow ATCC Gym"</t>
  </si>
  <si>
    <t>Цацулин Михаил Александрович</t>
  </si>
  <si>
    <t>13 января 1988 (М)</t>
  </si>
  <si>
    <t>Россия, Московская обл, г.Люберцы</t>
  </si>
  <si>
    <t>Кузьмин Андрей Андреевич</t>
  </si>
  <si>
    <t>Россия, Вологодская обл, г.Великий Устюг</t>
  </si>
  <si>
    <t>0513</t>
  </si>
  <si>
    <t>Кузмин А.В.</t>
  </si>
  <si>
    <t>Ищенко Владимир Сергеевич</t>
  </si>
  <si>
    <t>12 октября 1999 (Мл.Юнш_2)</t>
  </si>
  <si>
    <t>Беспалов Ярослав Станиславович</t>
  </si>
  <si>
    <t>20 августа 1987 (М)</t>
  </si>
  <si>
    <t>Россия, Москва, т/з"Геракл"</t>
  </si>
  <si>
    <t>Смирнов Игорь Геннадиевич</t>
  </si>
  <si>
    <t>Россия, Саратовская обл, г.Ртищево</t>
  </si>
  <si>
    <t>02 апреля 1979 (М)</t>
  </si>
  <si>
    <t>Россия, Московская обл, г.Одинцово</t>
  </si>
  <si>
    <t>Трубачев Олег Николаевич</t>
  </si>
  <si>
    <t>04 ноября 1972 (М,В_1)</t>
  </si>
  <si>
    <t>Россия, Архангельская обл, г.Котлас, п.Вычегодский</t>
  </si>
  <si>
    <t>0394</t>
  </si>
  <si>
    <t>12 сентября 1973 (Ж,В_1)</t>
  </si>
  <si>
    <t>Игнатьев Дмитрий Викторович</t>
  </si>
  <si>
    <t>Басатин Вячеслав Викторович</t>
  </si>
  <si>
    <t>Россия, г.Санкт Петербург</t>
  </si>
  <si>
    <t>0214</t>
  </si>
  <si>
    <t>01 сентября 1962  (М,ПОДА,В_2, ВБД)</t>
  </si>
  <si>
    <t>16 октября 1974 (М,ПОДА,ВБД)</t>
  </si>
  <si>
    <t>14 октября 1984 (М,ПОДА,ВБД)</t>
  </si>
  <si>
    <t>Николаев Денис Александрович</t>
  </si>
  <si>
    <t>06 июля 1981 (М)</t>
  </si>
  <si>
    <t>Россия, Московская обл, г.Клин</t>
  </si>
  <si>
    <t>Ожиганова Татьяна Владимировна</t>
  </si>
  <si>
    <t>16 января 1977 (Ж) инв.2 гр.</t>
  </si>
  <si>
    <t>28 декабря 1987 (М)</t>
  </si>
  <si>
    <t>0156</t>
  </si>
  <si>
    <t>Рыховский В.А.</t>
  </si>
  <si>
    <t>Пылов Александр Андреевич</t>
  </si>
  <si>
    <t>10 апреля 1993 (М,Юниор)</t>
  </si>
  <si>
    <t>0292</t>
  </si>
  <si>
    <t>Латышев С.А.</t>
  </si>
  <si>
    <t>Россия, Вологодская обл, г.Вологда</t>
  </si>
  <si>
    <t>Россия, Тверская обл, г.Тверь</t>
  </si>
  <si>
    <t>01 августа 1999 (Мл.Юнш_2)</t>
  </si>
  <si>
    <t>Жмакин Николай Игоревич</t>
  </si>
  <si>
    <t>Савин Владимир Русланович</t>
  </si>
  <si>
    <t>Александров Даниил Сергеевич</t>
  </si>
  <si>
    <t>Федулов Антон Николаевич</t>
  </si>
  <si>
    <t>Россия, Тверская обл, г.Кашин, с/к_"Атлант"</t>
  </si>
  <si>
    <t>03 октября 1986 (М,ПОДА)</t>
  </si>
  <si>
    <t>Игнатенко Вячеслав Викторович</t>
  </si>
  <si>
    <t>30 апреля 1978 (М,ПОДА)</t>
  </si>
  <si>
    <t>0081</t>
  </si>
  <si>
    <t>Глинкин Анатолий Афанасьевич</t>
  </si>
  <si>
    <t>23 октября 1939 (М,В_4)</t>
  </si>
  <si>
    <r>
      <t xml:space="preserve">50.   М, </t>
    </r>
    <r>
      <rPr>
        <b/>
        <sz val="14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шт. 125 кг;</t>
    </r>
  </si>
  <si>
    <r>
      <t xml:space="preserve">51. 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шт. 125 кг (награждаются 5 мест);</t>
    </r>
  </si>
  <si>
    <r>
      <t xml:space="preserve">52.   </t>
    </r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Мужчины (открытый зачет), </t>
    </r>
    <r>
      <rPr>
        <b/>
        <sz val="14"/>
        <color indexed="8"/>
        <rFont val="Times New Roman"/>
        <family val="1"/>
      </rPr>
      <t>вес шт. 125 кг (общая номинация) (награждаются 6 мест).</t>
    </r>
  </si>
  <si>
    <r>
      <t xml:space="preserve">53.  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150 кг (награждаются 5 мест);</t>
    </r>
  </si>
  <si>
    <r>
      <t xml:space="preserve">.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«Русский жим в облегченной экипировке», </t>
    </r>
    <r>
      <rPr>
        <b/>
        <sz val="14"/>
        <color indexed="8"/>
        <rFont val="Times New Roman"/>
        <family val="1"/>
      </rPr>
      <t>вес штанги 200 кг</t>
    </r>
    <r>
      <rPr>
        <sz val="12"/>
        <color indexed="8"/>
        <rFont val="Times New Roman"/>
        <family val="1"/>
      </rPr>
      <t xml:space="preserve"> (награждаются 5 мест);</t>
    </r>
  </si>
  <si>
    <r>
      <t xml:space="preserve">3.   </t>
    </r>
    <r>
      <rPr>
        <b/>
        <sz val="14"/>
        <color indexed="8"/>
        <rFont val="Times New Roman"/>
        <family val="1"/>
      </rPr>
      <t>Младшие юноши_2</t>
    </r>
    <r>
      <rPr>
        <sz val="12"/>
        <color indexed="8"/>
        <rFont val="Times New Roman"/>
        <family val="1"/>
      </rPr>
      <t xml:space="preserve"> (до 15 лет включительно), </t>
    </r>
    <r>
      <rPr>
        <b/>
        <sz val="14"/>
        <color indexed="8"/>
        <rFont val="Times New Roman"/>
        <family val="1"/>
      </rPr>
      <t>вес штанги 35 кг. (награждаются 5 мест)</t>
    </r>
  </si>
  <si>
    <r>
      <t xml:space="preserve">. 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«Русский жим в облегченной экипировке», </t>
    </r>
    <r>
      <rPr>
        <b/>
        <sz val="14"/>
        <color indexed="8"/>
        <rFont val="Times New Roman"/>
        <family val="1"/>
      </rPr>
      <t>вес штанги 150 кг</t>
    </r>
    <r>
      <rPr>
        <sz val="12"/>
        <color indexed="8"/>
        <rFont val="Times New Roman"/>
        <family val="1"/>
      </rPr>
      <t>;</t>
    </r>
  </si>
  <si>
    <t>5.   Женщины, Спортсмены с ПОДА (открытый зачет), вес штанги 35 кг;</t>
  </si>
  <si>
    <t>Рыковский В.А.</t>
  </si>
  <si>
    <t>Сухарев А. Н.</t>
  </si>
  <si>
    <t>Потемкин Дмитрий Иванович</t>
  </si>
  <si>
    <t>Туголуков Иван Романович</t>
  </si>
  <si>
    <t>24 января 1998 (Мл.Юнш_2)</t>
  </si>
  <si>
    <t>Лунин Артём Алексеевич</t>
  </si>
  <si>
    <t>05 сентября 1998 (Мл.Юнш_2)</t>
  </si>
  <si>
    <t>Власенко Е.М.</t>
  </si>
  <si>
    <t>Мосалев Кирилл Алексеевич</t>
  </si>
  <si>
    <t>20 марта 1997 (Юноша)</t>
  </si>
  <si>
    <t>Пантюхин Григорий Сергеевич</t>
  </si>
  <si>
    <t>22 июля 1995 (Юноша)</t>
  </si>
  <si>
    <t>Махов Сергей Владимирович</t>
  </si>
  <si>
    <t>Берёзкин Михаил Станиславович</t>
  </si>
  <si>
    <t>Россия, Владимирской обл, г.Вязники</t>
  </si>
  <si>
    <t>отказ</t>
  </si>
  <si>
    <t>Емельянов Сергей Владимирович</t>
  </si>
  <si>
    <t>25 июля 1978 (М)</t>
  </si>
  <si>
    <t>Дмитриев Сергей Игоревич</t>
  </si>
  <si>
    <t>30 июля 1984 (М)</t>
  </si>
  <si>
    <t>Галанин Сергей Валерьевич</t>
  </si>
  <si>
    <t>02 марта 1984 (М)</t>
  </si>
  <si>
    <t>0263</t>
  </si>
  <si>
    <t>Телегин Виктор Юрьевич</t>
  </si>
  <si>
    <t>15 ноября 1972 (М,В_1)</t>
  </si>
  <si>
    <t>Березин Виталий Валерьевич</t>
  </si>
  <si>
    <t>17 апреля 1990 (Юниор)</t>
  </si>
  <si>
    <t>0496</t>
  </si>
  <si>
    <t>Астахов Алексей Львович</t>
  </si>
  <si>
    <t>06 сентября 1993 (Юниор)</t>
  </si>
  <si>
    <t>Россия, Владимирская обл, г.Покров</t>
  </si>
  <si>
    <t>Лахтионов В.А.</t>
  </si>
  <si>
    <t>Россия, Владимирской обл, г.Володарск</t>
  </si>
  <si>
    <t>Стрелков Вадим Игоревич</t>
  </si>
  <si>
    <t>03 июня 1998 (Мл.Юнш_2)</t>
  </si>
  <si>
    <t>Морданов Александр Сергеевич</t>
  </si>
  <si>
    <t>10 августа 1999 (Мл.Юнш_2)</t>
  </si>
  <si>
    <t>Хлебов Дмитрий Алексеевич</t>
  </si>
  <si>
    <t>29 января 1999 (Мл.Юнш_2)</t>
  </si>
  <si>
    <t>КА</t>
  </si>
  <si>
    <t>Сумма повторений</t>
  </si>
  <si>
    <t>Россия, Московская обл, г.Можайск</t>
  </si>
  <si>
    <t>30 мая 2001 (Мл.юнш_1)</t>
  </si>
  <si>
    <t>1_юношеский</t>
  </si>
  <si>
    <t>2_юношеский</t>
  </si>
  <si>
    <t>Сумма 1 + 2 подход</t>
  </si>
  <si>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Младшие юноши_1 (до 13 лет включительно), вес штанги 25 кг. (награждаются 3 места). 2 подход.</t>
    </r>
  </si>
  <si>
    <t>Рекорд Европы, Рекорд России</t>
  </si>
  <si>
    <t>1 юношеский</t>
  </si>
  <si>
    <t>2 юношеский</t>
  </si>
  <si>
    <t>3 юношеский</t>
  </si>
  <si>
    <t>14 декабря 1997 (Мл.Юнш_2)</t>
  </si>
  <si>
    <t>05 августа 2002 (Мл.юнш_1)</t>
  </si>
  <si>
    <t>31 января 2000 (Мл.юнш_1)</t>
  </si>
  <si>
    <t>27 июня 2000 (Мл.юнш_1)</t>
  </si>
  <si>
    <t>23 ноября 2000 (Мл.юнш_1)</t>
  </si>
  <si>
    <t>11 августа 2000 (Мл.юнш_1)</t>
  </si>
  <si>
    <t>11 декабря 2000 (Мл.юнш_1)</t>
  </si>
  <si>
    <t>06 июля 2000 (Мл.юнш_1)</t>
  </si>
  <si>
    <t>Телегин В.Ю.</t>
  </si>
  <si>
    <r>
      <t xml:space="preserve">1.   </t>
    </r>
    <r>
      <rPr>
        <b/>
        <sz val="14"/>
        <color indexed="8"/>
        <rFont val="Times New Roman"/>
        <family val="1"/>
      </rPr>
      <t>Младшие юноши_1</t>
    </r>
    <r>
      <rPr>
        <sz val="12"/>
        <color indexed="8"/>
        <rFont val="Times New Roman"/>
        <family val="1"/>
      </rPr>
      <t xml:space="preserve"> (до 13 лет включительно), </t>
    </r>
    <r>
      <rPr>
        <b/>
        <sz val="14"/>
        <color indexed="8"/>
        <rFont val="Times New Roman"/>
        <family val="1"/>
      </rPr>
      <t>вес штанги 25 кг. (награждаются 5 мест!)</t>
    </r>
  </si>
  <si>
    <t>3_спортивный</t>
  </si>
  <si>
    <t>???</t>
  </si>
  <si>
    <t>16 января 1977 (Ж,ПОДА)</t>
  </si>
  <si>
    <t>Дудин В.В.</t>
  </si>
  <si>
    <t>б/р</t>
  </si>
  <si>
    <t>Сумма 1+2+3 подход</t>
  </si>
  <si>
    <r>
      <t xml:space="preserve">2. </t>
    </r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Младшие юноши_1 (до 13 лет включительно), вес штанги 25 кг. (награждаются 3 места).    </t>
    </r>
    <r>
      <rPr>
        <b/>
        <sz val="16"/>
        <color indexed="8"/>
        <rFont val="Times New Roman"/>
        <family val="1"/>
      </rPr>
      <t>3 подход.</t>
    </r>
  </si>
  <si>
    <t>"ЖИМОВОЙ МАРАФОН"   Женщины, Спортсмены с ПОДА (открытый зачет), вес штанги 35 кг; (награждаются 3 места).   2 подход</t>
  </si>
  <si>
    <r>
      <t xml:space="preserve">6. </t>
    </r>
    <r>
      <rPr>
        <b/>
        <sz val="14"/>
        <color indexed="8"/>
        <rFont val="Times New Roman"/>
        <family val="1"/>
      </rPr>
      <t>"ЖИМОВОЙ МАРАФОН"   Женщины, Спортсмены с ПОДА (открытый зачет), вес штанги 35 кг; (награждаются 3 места).   3 подход</t>
    </r>
  </si>
  <si>
    <t>Дополнения, Разряд</t>
  </si>
  <si>
    <t>5 (0)</t>
  </si>
  <si>
    <t>6 (0)</t>
  </si>
  <si>
    <t>1_спортивный</t>
  </si>
  <si>
    <t>01 мая 1990 (Ж,Юниорка)</t>
  </si>
  <si>
    <t>Россия, Московская обл, г.Раменское, с.Загорново</t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</si>
  <si>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КМС ФРЖ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</si>
  <si>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б/р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</si>
  <si>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3_спортивный</t>
    </r>
  </si>
  <si>
    <r>
      <rPr>
        <b/>
        <sz val="12"/>
        <color indexed="10"/>
        <rFont val="Times New Roman"/>
        <family val="1"/>
      </rPr>
      <t>2 Рекорда Европы,</t>
    </r>
    <r>
      <rPr>
        <sz val="12"/>
        <rFont val="Times New Roman"/>
        <family val="1"/>
      </rPr>
      <t xml:space="preserve"> 1_спортивный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</si>
  <si>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МСМК_ФРЖ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</si>
  <si>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2_спортивный</t>
    </r>
  </si>
  <si>
    <t>Ольберг А.П.</t>
  </si>
  <si>
    <t>05 мая 1968 (М,В_1,ПОДА)</t>
  </si>
  <si>
    <t>Рекорд Европы, Рекорд России, МСМК ФРЖ</t>
  </si>
  <si>
    <t>Тылькович И.В.</t>
  </si>
  <si>
    <t>Рекорд Европы, Рекорд России, КМС ФРЖ</t>
  </si>
  <si>
    <t>Латышков Е.Н.</t>
  </si>
  <si>
    <t>Россия, Московская обл, г.Щелково, с/к"Спартанец"</t>
  </si>
  <si>
    <r>
      <t xml:space="preserve">14.   Мужчины,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, </t>
    </r>
    <r>
      <rPr>
        <b/>
        <sz val="14"/>
        <color indexed="8"/>
        <rFont val="Times New Roman"/>
        <family val="1"/>
      </rPr>
      <t>вес штанги 55 кг. (награждаются 5 мест)</t>
    </r>
  </si>
  <si>
    <r>
      <t xml:space="preserve">15.   М, </t>
    </r>
    <r>
      <rPr>
        <b/>
        <sz val="14"/>
        <color indexed="8"/>
        <rFont val="Times New Roman"/>
        <family val="1"/>
      </rPr>
      <t>Спортсмены с ПОДА, Ветераны (старше 40 лет),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вес штанги 55 кг.</t>
    </r>
  </si>
  <si>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>Мужчины, Спортсмены с ПОДА, вес штанги 55 кг</t>
    </r>
    <r>
      <rPr>
        <sz val="12"/>
        <color indexed="8"/>
        <rFont val="Times New Roman"/>
        <family val="1"/>
      </rPr>
      <t>;</t>
    </r>
    <r>
      <rPr>
        <b/>
        <sz val="14"/>
        <color indexed="8"/>
        <rFont val="Times New Roman"/>
        <family val="1"/>
      </rPr>
      <t xml:space="preserve"> (награждаются 3 места).  2 подход</t>
    </r>
  </si>
  <si>
    <r>
      <t xml:space="preserve">16. </t>
    </r>
    <r>
      <rPr>
        <b/>
        <sz val="14"/>
        <color indexed="8"/>
        <rFont val="Times New Roman"/>
        <family val="1"/>
      </rPr>
      <t>"ЖИМОВОЙ МАРАФОН"   Мужчины, Спортсмены с ПОДА, вес штанги 55 кг; (награждаются 3 места).     3 подход</t>
    </r>
  </si>
  <si>
    <r>
      <rPr>
        <b/>
        <sz val="12"/>
        <color indexed="10"/>
        <rFont val="Times New Roman"/>
        <family val="1"/>
      </rPr>
      <t>Рекорд Европы, Рекорд России,</t>
    </r>
    <r>
      <rPr>
        <sz val="12"/>
        <rFont val="Times New Roman"/>
        <family val="1"/>
      </rPr>
      <t xml:space="preserve"> 1_спортивный</t>
    </r>
  </si>
  <si>
    <t>0610</t>
  </si>
  <si>
    <t>0604</t>
  </si>
  <si>
    <t>0556</t>
  </si>
  <si>
    <t>Рекорд Европы, Рекорд России, МС ФРЖ</t>
  </si>
  <si>
    <t>Россия, Респ.Северная Осетия Алания, г.Беслан</t>
  </si>
  <si>
    <t>0609</t>
  </si>
  <si>
    <t>0617</t>
  </si>
  <si>
    <t>0603</t>
  </si>
  <si>
    <t>0612</t>
  </si>
  <si>
    <t>0560</t>
  </si>
  <si>
    <t>0401</t>
  </si>
  <si>
    <t>01 февраля 1994 (Юниор)</t>
  </si>
  <si>
    <t>21 декабря 1993 (Юниор)</t>
  </si>
  <si>
    <t>08 июня 1992 (Юниор)</t>
  </si>
  <si>
    <t>0561</t>
  </si>
  <si>
    <t>Новиков В.А.</t>
  </si>
  <si>
    <t>"Moscow ATCC Gym"</t>
  </si>
  <si>
    <t>0608</t>
  </si>
  <si>
    <t>0602</t>
  </si>
  <si>
    <t>0562</t>
  </si>
  <si>
    <t>Россия, Московская обл, Луховицкий р-он, с.Любичи</t>
  </si>
  <si>
    <t>Россия, Москва, команда "ВС РФ "За ВДВ!"</t>
  </si>
  <si>
    <r>
      <t xml:space="preserve">14.   М, </t>
    </r>
    <r>
      <rPr>
        <b/>
        <sz val="14"/>
        <color indexed="8"/>
        <rFont val="Times New Roman"/>
        <family val="1"/>
      </rPr>
      <t>Юноши</t>
    </r>
    <r>
      <rPr>
        <sz val="12"/>
        <color indexed="8"/>
        <rFont val="Times New Roman"/>
        <family val="1"/>
      </rPr>
      <t xml:space="preserve"> (до 18 лет включ.), </t>
    </r>
    <r>
      <rPr>
        <b/>
        <sz val="14"/>
        <color indexed="8"/>
        <rFont val="Times New Roman"/>
        <family val="1"/>
      </rPr>
      <t>вес штанги 55 кг.</t>
    </r>
  </si>
  <si>
    <r>
      <t xml:space="preserve">15.   М, </t>
    </r>
    <r>
      <rPr>
        <b/>
        <sz val="14"/>
        <color indexed="8"/>
        <rFont val="Times New Roman"/>
        <family val="1"/>
      </rPr>
      <t>Юниоры</t>
    </r>
    <r>
      <rPr>
        <sz val="12"/>
        <color indexed="8"/>
        <rFont val="Times New Roman"/>
        <family val="1"/>
      </rPr>
      <t xml:space="preserve"> (до 23 лет включ.), </t>
    </r>
    <r>
      <rPr>
        <b/>
        <sz val="14"/>
        <color indexed="8"/>
        <rFont val="Times New Roman"/>
        <family val="1"/>
      </rPr>
      <t>вес штанги 55 кг (допуск по собст./весу не более 75 кг);</t>
    </r>
  </si>
  <si>
    <r>
      <t xml:space="preserve">16.   М, </t>
    </r>
    <r>
      <rPr>
        <b/>
        <sz val="14"/>
        <color indexed="8"/>
        <rFont val="Times New Roman"/>
        <family val="1"/>
      </rPr>
      <t>Юниоры</t>
    </r>
    <r>
      <rPr>
        <sz val="12"/>
        <color indexed="8"/>
        <rFont val="Times New Roman"/>
        <family val="1"/>
      </rPr>
      <t xml:space="preserve"> (до 23 лет включ.),</t>
    </r>
    <r>
      <rPr>
        <b/>
        <sz val="14"/>
        <color indexed="8"/>
        <rFont val="Times New Roman"/>
        <family val="1"/>
      </rPr>
      <t xml:space="preserve"> вес штанги 55 кг (общая номинация);</t>
    </r>
  </si>
  <si>
    <r>
      <t xml:space="preserve">17.   М, </t>
    </r>
    <r>
      <rPr>
        <b/>
        <sz val="14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штанги 55 кг (допуск по собст./весу не более 75 кг);</t>
    </r>
  </si>
  <si>
    <r>
      <t xml:space="preserve">18.   М, </t>
    </r>
    <r>
      <rPr>
        <b/>
        <sz val="14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штанги 55 кг (общая номинация);</t>
    </r>
  </si>
  <si>
    <r>
      <t xml:space="preserve">19.   М, </t>
    </r>
    <r>
      <rPr>
        <b/>
        <sz val="14"/>
        <color indexed="8"/>
        <rFont val="Times New Roman"/>
        <family val="1"/>
      </rPr>
      <t>Ветераны_2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вес штанги 55 кг (допуск по собст./весу не более 75 кг);</t>
    </r>
  </si>
  <si>
    <r>
      <t xml:space="preserve">20.   М, </t>
    </r>
    <r>
      <rPr>
        <b/>
        <sz val="14"/>
        <color indexed="8"/>
        <rFont val="Times New Roman"/>
        <family val="1"/>
      </rPr>
      <t>Ветераны_2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вес штанги 55 кг (общая номинация);</t>
    </r>
  </si>
  <si>
    <r>
      <t xml:space="preserve">21.   М, </t>
    </r>
    <r>
      <rPr>
        <b/>
        <sz val="14"/>
        <color indexed="8"/>
        <rFont val="Times New Roman"/>
        <family val="1"/>
      </rPr>
      <t>Ветераны_3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(старше 60 лет), </t>
    </r>
    <r>
      <rPr>
        <b/>
        <sz val="14"/>
        <color indexed="8"/>
        <rFont val="Times New Roman"/>
        <family val="1"/>
      </rPr>
      <t>вес штанги 55 кг;</t>
    </r>
  </si>
  <si>
    <r>
      <t xml:space="preserve">22.   М, </t>
    </r>
    <r>
      <rPr>
        <b/>
        <sz val="14"/>
        <color indexed="8"/>
        <rFont val="Times New Roman"/>
        <family val="1"/>
      </rPr>
      <t>Ветераны_4</t>
    </r>
    <r>
      <rPr>
        <sz val="12"/>
        <color indexed="8"/>
        <rFont val="Times New Roman"/>
        <family val="1"/>
      </rPr>
      <t xml:space="preserve"> (старше 70 лет), </t>
    </r>
    <r>
      <rPr>
        <b/>
        <sz val="14"/>
        <color indexed="8"/>
        <rFont val="Times New Roman"/>
        <family val="1"/>
      </rPr>
      <t>вес штанги 55 кг;</t>
    </r>
  </si>
  <si>
    <r>
      <t xml:space="preserve">23.  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</t>
    </r>
    <r>
      <rPr>
        <b/>
        <sz val="14"/>
        <color indexed="8"/>
        <rFont val="Times New Roman"/>
        <family val="1"/>
      </rPr>
      <t xml:space="preserve"> вес штанги 55 кг (допуск по собст./весу не более 75 кг)  (награждаются 5 мест);</t>
    </r>
  </si>
  <si>
    <r>
      <t xml:space="preserve">24.  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55 кг (общая номинация) (награждаются 5 мест);</t>
    </r>
  </si>
  <si>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Мужчины (открытый зачет), </t>
    </r>
    <r>
      <rPr>
        <b/>
        <sz val="14"/>
        <color indexed="8"/>
        <rFont val="Times New Roman"/>
        <family val="1"/>
      </rPr>
      <t>вес штанги 55 кг (общая номинация) (награждаются 6 мест).  1 подход</t>
    </r>
  </si>
  <si>
    <t>"ЖИМОВОЙ МАРАФОН" Мужчины (открытый зачет), вес штанги 55 кг (общая номинация) (награждаются 6 мест).     2 подход</t>
  </si>
  <si>
    <t>Рекорд Европы</t>
  </si>
  <si>
    <t>25. "ЖИМОВОЙ МАРАФОН" Мужчины (открытый зачет), вес штанги 55 кг (общая номинация) (награждаются 6 мест).           3 подход</t>
  </si>
  <si>
    <r>
      <t xml:space="preserve">17.   М,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, </t>
    </r>
    <r>
      <rPr>
        <b/>
        <sz val="14"/>
        <color indexed="8"/>
        <rFont val="Times New Roman"/>
        <family val="1"/>
      </rPr>
      <t>вес штанги 75 кг.</t>
    </r>
  </si>
  <si>
    <t>0563</t>
  </si>
  <si>
    <t>0614</t>
  </si>
  <si>
    <t>0615</t>
  </si>
  <si>
    <t>0511</t>
  </si>
  <si>
    <t>0565</t>
  </si>
  <si>
    <t>0564</t>
  </si>
  <si>
    <r>
      <t xml:space="preserve">18.   М, </t>
    </r>
    <r>
      <rPr>
        <b/>
        <sz val="12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, </t>
    </r>
    <r>
      <rPr>
        <b/>
        <sz val="14"/>
        <color indexed="8"/>
        <rFont val="Times New Roman"/>
        <family val="1"/>
      </rPr>
      <t>вес штанги 100 кг.</t>
    </r>
  </si>
  <si>
    <t>19.   Ж, Девушки (до 18 лет включительно), вес штанги 35 кг;</t>
  </si>
  <si>
    <t>20.   Ж, Юниорки (до 23 лет включительно), вес штанги 35 кг;</t>
  </si>
  <si>
    <t>21.   Женщины (открытый зачет), с допуском по собственному весу не более 60 кг, вес штанги 35 кг;</t>
  </si>
  <si>
    <t>22.   Женщины (открытый зачет), вес штанги 35 кг. (награждаются 5 мест);</t>
  </si>
  <si>
    <r>
      <t xml:space="preserve">23.   Ж, </t>
    </r>
    <r>
      <rPr>
        <b/>
        <sz val="14"/>
        <color indexed="8"/>
        <rFont val="Times New Roman"/>
        <family val="1"/>
      </rPr>
      <t>Юниорки</t>
    </r>
    <r>
      <rPr>
        <sz val="12"/>
        <color indexed="8"/>
        <rFont val="Times New Roman"/>
        <family val="1"/>
      </rPr>
      <t xml:space="preserve"> (до 23 лет включительно), </t>
    </r>
    <r>
      <rPr>
        <b/>
        <sz val="14"/>
        <color indexed="8"/>
        <rFont val="Times New Roman"/>
        <family val="1"/>
      </rPr>
      <t>вес штанги 45 кг</t>
    </r>
    <r>
      <rPr>
        <sz val="12"/>
        <color indexed="8"/>
        <rFont val="Times New Roman"/>
        <family val="1"/>
      </rPr>
      <t>;</t>
    </r>
  </si>
  <si>
    <r>
      <t xml:space="preserve">24.   </t>
    </r>
    <r>
      <rPr>
        <b/>
        <sz val="14"/>
        <color indexed="8"/>
        <rFont val="Times New Roman"/>
        <family val="1"/>
      </rPr>
      <t>Женщины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45 кг</t>
    </r>
    <r>
      <rPr>
        <sz val="12"/>
        <color indexed="8"/>
        <rFont val="Times New Roman"/>
        <family val="1"/>
      </rPr>
      <t xml:space="preserve"> (награждаются 5 мест);</t>
    </r>
  </si>
  <si>
    <r>
      <t xml:space="preserve">25.   Женщины (открытый зачет), </t>
    </r>
    <r>
      <rPr>
        <b/>
        <sz val="14"/>
        <color indexed="8"/>
        <rFont val="Times New Roman"/>
        <family val="1"/>
      </rPr>
      <t>вес штанги 55 кг</t>
    </r>
    <r>
      <rPr>
        <sz val="12"/>
        <color indexed="8"/>
        <rFont val="Times New Roman"/>
        <family val="1"/>
      </rPr>
      <t xml:space="preserve"> (награждаются 5 мест);</t>
    </r>
  </si>
  <si>
    <t>Суммарный Тоннаж, кг</t>
  </si>
  <si>
    <t>Элита ФРЖ</t>
  </si>
  <si>
    <t>0613</t>
  </si>
  <si>
    <t>0557</t>
  </si>
  <si>
    <t>0558</t>
  </si>
  <si>
    <t>0223</t>
  </si>
  <si>
    <r>
      <t xml:space="preserve">   </t>
    </r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Мужчины (открытый зачет), </t>
    </r>
    <r>
      <rPr>
        <b/>
        <sz val="14"/>
        <color indexed="8"/>
        <rFont val="Times New Roman"/>
        <family val="1"/>
      </rPr>
      <t>вес штанги 150 кг (общая номинация) (награждаются 6 мест).</t>
    </r>
  </si>
  <si>
    <t>"ЖИМОВОЙ МАРАФОН" Мужчины (открытый зачет), вес штанги 150 кг (общая номинация)  1 подход</t>
  </si>
  <si>
    <t>"ЖИМОВОЙ МАРАФОН" Мужчины (открытый зачет), вес штанги 150 кг (общая номинация)  2 подход</t>
  </si>
  <si>
    <t>"ЖИМОВОЙ МАРАФОН" Мужчины (открытый зачет), вес штанги 150 кг (общая номинация)  3 подход</t>
  </si>
  <si>
    <t>1_спортив.</t>
  </si>
  <si>
    <t>2_спортив.</t>
  </si>
  <si>
    <t>"ЖИМОВОЙ МАРАФОН" Мужчины (открытый зачет), вес штанги 125 кг (общая номинация)  1 подход</t>
  </si>
  <si>
    <t>"ЖИМОВОЙ МАРАФОН" Мужчины (открытый зачет), вес штанги 125 кг (общая номинация)  2 подход</t>
  </si>
  <si>
    <t>0338</t>
  </si>
  <si>
    <r>
      <t xml:space="preserve">2 Рекорда Европы, 2 Рекорда России, </t>
    </r>
    <r>
      <rPr>
        <b/>
        <sz val="12"/>
        <rFont val="Times New Roman"/>
        <family val="1"/>
      </rPr>
      <t>Элита ФРЖ</t>
    </r>
  </si>
  <si>
    <t>Рекорд России</t>
  </si>
  <si>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>Мужчины, Спортсмены с ПОДА, вес штанги 55 кг</t>
    </r>
    <r>
      <rPr>
        <sz val="12"/>
        <color indexed="8"/>
        <rFont val="Times New Roman"/>
        <family val="1"/>
      </rPr>
      <t>;</t>
    </r>
    <r>
      <rPr>
        <b/>
        <sz val="14"/>
        <color indexed="8"/>
        <rFont val="Times New Roman"/>
        <family val="1"/>
      </rPr>
      <t xml:space="preserve"> (награждаются 3 места).  1 подход</t>
    </r>
  </si>
  <si>
    <r>
      <rPr>
        <b/>
        <sz val="12"/>
        <color indexed="10"/>
        <rFont val="Times New Roman"/>
        <family val="1"/>
      </rPr>
      <t>Рекорд Европы, Рекорд России,</t>
    </r>
    <r>
      <rPr>
        <sz val="12"/>
        <rFont val="Times New Roman"/>
        <family val="1"/>
      </rPr>
      <t xml:space="preserve"> КМС ФРЖ</t>
    </r>
  </si>
  <si>
    <r>
      <t xml:space="preserve">2 Рекорда Европы, 2 Рекорда России, </t>
    </r>
    <r>
      <rPr>
        <sz val="12"/>
        <rFont val="Times New Roman"/>
        <family val="1"/>
      </rPr>
      <t>1_спортивный</t>
    </r>
  </si>
  <si>
    <t>Россия, Московская обл, Люберецкий р-он, п.Октябрьский</t>
  </si>
  <si>
    <t>26 октября 1996 (Юноша)</t>
  </si>
  <si>
    <t>26 июля 1997 (Юноша)</t>
  </si>
  <si>
    <t>Рекорд Европы, КМС ФРЖ</t>
  </si>
  <si>
    <t>Рекорд Европы, МСМК ФРЖ</t>
  </si>
  <si>
    <t>Залуцкий Р.Е.</t>
  </si>
  <si>
    <t>Россия, Томская обл, г.Томск</t>
  </si>
  <si>
    <t>МС_ФРЖ</t>
  </si>
  <si>
    <r>
      <t xml:space="preserve">35.   М, </t>
    </r>
    <r>
      <rPr>
        <b/>
        <sz val="14"/>
        <color indexed="8"/>
        <rFont val="Times New Roman"/>
        <family val="1"/>
      </rPr>
      <t>Юноши</t>
    </r>
    <r>
      <rPr>
        <sz val="12"/>
        <color indexed="8"/>
        <rFont val="Times New Roman"/>
        <family val="1"/>
      </rPr>
      <t xml:space="preserve"> (до 18 лет включ.), </t>
    </r>
    <r>
      <rPr>
        <b/>
        <sz val="14"/>
        <color indexed="8"/>
        <rFont val="Times New Roman"/>
        <family val="1"/>
      </rPr>
      <t>вес штанги 75 кг.</t>
    </r>
  </si>
  <si>
    <t>Бадьин Иван Евгеньевич</t>
  </si>
  <si>
    <t>17 марта 1996 (Юноша)</t>
  </si>
  <si>
    <t>0386</t>
  </si>
  <si>
    <t>Грушин Виталий Максимович</t>
  </si>
  <si>
    <t>03 апреля 1996 (М,Юноша)</t>
  </si>
  <si>
    <r>
      <t xml:space="preserve">36.   М, </t>
    </r>
    <r>
      <rPr>
        <b/>
        <sz val="14"/>
        <color indexed="8"/>
        <rFont val="Times New Roman"/>
        <family val="1"/>
      </rPr>
      <t>Юниоры</t>
    </r>
    <r>
      <rPr>
        <sz val="12"/>
        <color indexed="8"/>
        <rFont val="Times New Roman"/>
        <family val="1"/>
      </rPr>
      <t xml:space="preserve"> (до 23 лет включ.), </t>
    </r>
    <r>
      <rPr>
        <b/>
        <sz val="14"/>
        <color indexed="8"/>
        <rFont val="Times New Roman"/>
        <family val="1"/>
      </rPr>
      <t>вес штанги 75 кг;</t>
    </r>
  </si>
  <si>
    <t>0330</t>
  </si>
  <si>
    <t>Львов Алексей Владимирович</t>
  </si>
  <si>
    <t>14 декабря 1991 (М,Юниор)</t>
  </si>
  <si>
    <t>Россия, Пензенская обл, г.Пенза</t>
  </si>
  <si>
    <t>Ерёменко И.А.</t>
  </si>
  <si>
    <t>0221</t>
  </si>
  <si>
    <t>Кудаев Артем Алексеевич</t>
  </si>
  <si>
    <t>09 декабря 1996 (Юноша)</t>
  </si>
  <si>
    <t>Логунов Артем Игоревич</t>
  </si>
  <si>
    <t>Россия, г.Томск</t>
  </si>
  <si>
    <t>0502</t>
  </si>
  <si>
    <t>Буравлев Александр Сергеевич</t>
  </si>
  <si>
    <t>01 ноября 1992 (М,Юниор)</t>
  </si>
  <si>
    <t>Россия, Рязанская область, г.Рязань, с/к_РГАТУ</t>
  </si>
  <si>
    <r>
      <t xml:space="preserve">37.   М, </t>
    </r>
    <r>
      <rPr>
        <b/>
        <sz val="14"/>
        <color indexed="8"/>
        <rFont val="Times New Roman"/>
        <family val="1"/>
      </rPr>
      <t xml:space="preserve">Ветераны_1 </t>
    </r>
    <r>
      <rPr>
        <sz val="12"/>
        <color indexed="8"/>
        <rFont val="Times New Roman"/>
        <family val="1"/>
      </rPr>
      <t xml:space="preserve">(старше 40 лет), </t>
    </r>
    <r>
      <rPr>
        <b/>
        <sz val="14"/>
        <color indexed="8"/>
        <rFont val="Times New Roman"/>
        <family val="1"/>
      </rPr>
      <t>вес штанги 75 кг (с допуском не более 95 кг);</t>
    </r>
  </si>
  <si>
    <t>0524</t>
  </si>
  <si>
    <t>Федосеев Игорь Владимирович</t>
  </si>
  <si>
    <t>25 июня 1964 (М,В_1)</t>
  </si>
  <si>
    <t xml:space="preserve"> самост.</t>
  </si>
  <si>
    <t>0607</t>
  </si>
  <si>
    <t>Захаров Игорь Олегович</t>
  </si>
  <si>
    <t>31 июля 1969 (М,В_1)</t>
  </si>
  <si>
    <t>Скорина О.В. Савостьянов Р.И.</t>
  </si>
  <si>
    <t>0566</t>
  </si>
  <si>
    <t>Шиловский Александр Владимирович</t>
  </si>
  <si>
    <t>02 августа 1971 (М,В_1) Инв_1</t>
  </si>
  <si>
    <r>
      <t xml:space="preserve">38.   М, </t>
    </r>
    <r>
      <rPr>
        <b/>
        <sz val="12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штанги 75 кг (общая номинация);</t>
    </r>
  </si>
  <si>
    <t>0167</t>
  </si>
  <si>
    <t>Ерёменко Игорь Альбертович</t>
  </si>
  <si>
    <t>10 февраля 1971 (М,В_1)</t>
  </si>
  <si>
    <t>0621</t>
  </si>
  <si>
    <t>Соболев Юрий Иванович</t>
  </si>
  <si>
    <t>22 мая 1971 (,В_1)</t>
  </si>
  <si>
    <t>Россия, г.Тверь</t>
  </si>
  <si>
    <r>
      <t xml:space="preserve">39.   М, </t>
    </r>
    <r>
      <rPr>
        <b/>
        <sz val="14"/>
        <color indexed="8"/>
        <rFont val="Times New Roman"/>
        <family val="1"/>
      </rPr>
      <t>Ветераны_2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вес штанги 75 кг;</t>
    </r>
  </si>
  <si>
    <t>0370</t>
  </si>
  <si>
    <t>Нефедов Александр Викторович</t>
  </si>
  <si>
    <t>14 июня 1961 (М,В_2)</t>
  </si>
  <si>
    <t>0569</t>
  </si>
  <si>
    <t>Игнатов Андрей Борисович</t>
  </si>
  <si>
    <t>25 июня 1960 (М,В_2)</t>
  </si>
  <si>
    <r>
      <t xml:space="preserve">40.   М, </t>
    </r>
    <r>
      <rPr>
        <b/>
        <sz val="14"/>
        <color indexed="8"/>
        <rFont val="Times New Roman"/>
        <family val="1"/>
      </rPr>
      <t>Ветераны_3</t>
    </r>
    <r>
      <rPr>
        <sz val="12"/>
        <color indexed="8"/>
        <rFont val="Times New Roman"/>
        <family val="1"/>
      </rPr>
      <t xml:space="preserve"> (старше 60 лет), </t>
    </r>
    <r>
      <rPr>
        <b/>
        <sz val="14"/>
        <color indexed="8"/>
        <rFont val="Times New Roman"/>
        <family val="1"/>
      </rPr>
      <t>вес штанги 75 кг;</t>
    </r>
  </si>
  <si>
    <t>0418</t>
  </si>
  <si>
    <t>Ксёнушко Олег Васильевич</t>
  </si>
  <si>
    <t>01 июня 1951 (М,В_3)</t>
  </si>
  <si>
    <t>Россия, Пермский край, г.Пермь</t>
  </si>
  <si>
    <t>0052</t>
  </si>
  <si>
    <t>Беляков Владимир Константинович</t>
  </si>
  <si>
    <t>21 декабря 1952 (М,В_3)</t>
  </si>
  <si>
    <t>снят</t>
  </si>
  <si>
    <r>
      <t xml:space="preserve">41.  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75 кг (с допуском не более 95 кг) (награждаются 5 мест);</t>
    </r>
  </si>
  <si>
    <t>0606</t>
  </si>
  <si>
    <t>Невмивако Александр Юрьевич</t>
  </si>
  <si>
    <t>21 мая 1987 (М)</t>
  </si>
  <si>
    <t>Сихаев Ю.П.</t>
  </si>
  <si>
    <t>0133</t>
  </si>
  <si>
    <t>Якутович Евгений Митрофанович</t>
  </si>
  <si>
    <t>13 июня 1978 (М)</t>
  </si>
  <si>
    <t>0332</t>
  </si>
  <si>
    <t>Силушин Павел Александрович</t>
  </si>
  <si>
    <t>17 сентября 1989 (М)</t>
  </si>
  <si>
    <t>Россия, Рязанская обл, г.Рязань, РГАТУ</t>
  </si>
  <si>
    <t>0593</t>
  </si>
  <si>
    <t>Бертов Николай Викторович</t>
  </si>
  <si>
    <t>16 января 1985 (М)</t>
  </si>
  <si>
    <r>
      <t xml:space="preserve">42.  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75 кг (общая номинация) (награждаются 5 мест);</t>
    </r>
  </si>
  <si>
    <t>0622</t>
  </si>
  <si>
    <t>Юрин Алексей Алексеевич</t>
  </si>
  <si>
    <t>16 января 1987 (М)</t>
  </si>
  <si>
    <r>
      <t xml:space="preserve">43.   </t>
    </r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75 кг (общая номинация) (награждаются 6 мест).</t>
    </r>
  </si>
  <si>
    <t>"ЖИМОВОЙ МАРАФОН" Мужчины (открытый зачет), вес штанги 75 кг (общая номинация)  1 подход</t>
  </si>
  <si>
    <t>"ЖИМОВОЙ МАРАФОН" Мужчины (открытый зачет), вес штанги 100 кг (общая номинация)  2 подход</t>
  </si>
  <si>
    <t>22 мая 1971 (М,В_1)</t>
  </si>
  <si>
    <r>
      <t xml:space="preserve">45.   М, </t>
    </r>
    <r>
      <rPr>
        <b/>
        <sz val="14"/>
        <color indexed="8"/>
        <rFont val="Times New Roman"/>
        <family val="1"/>
      </rPr>
      <t>Юниоры</t>
    </r>
    <r>
      <rPr>
        <sz val="12"/>
        <color indexed="8"/>
        <rFont val="Times New Roman"/>
        <family val="1"/>
      </rPr>
      <t xml:space="preserve"> (до 23 лет включ.), </t>
    </r>
    <r>
      <rPr>
        <b/>
        <sz val="14"/>
        <color indexed="8"/>
        <rFont val="Times New Roman"/>
        <family val="1"/>
      </rPr>
      <t>вес штанги 100 кг;</t>
    </r>
  </si>
  <si>
    <t>0435</t>
  </si>
  <si>
    <t>Саньков Михаил Сергеевич</t>
  </si>
  <si>
    <t>03 мая 1992 (М,Юниор)</t>
  </si>
  <si>
    <t>Россия, Пензенская область, г.Пенза</t>
  </si>
  <si>
    <r>
      <t xml:space="preserve">Рекорд Европы, </t>
    </r>
    <r>
      <rPr>
        <sz val="12"/>
        <rFont val="Times New Roman"/>
        <family val="1"/>
      </rPr>
      <t>МСМК ФРЖ</t>
    </r>
  </si>
  <si>
    <r>
      <t xml:space="preserve">46.   М, </t>
    </r>
    <r>
      <rPr>
        <b/>
        <sz val="14"/>
        <color indexed="8"/>
        <rFont val="Times New Roman"/>
        <family val="1"/>
      </rPr>
      <t>Ветераны_1</t>
    </r>
    <r>
      <rPr>
        <sz val="12"/>
        <color indexed="8"/>
        <rFont val="Times New Roman"/>
        <family val="1"/>
      </rPr>
      <t xml:space="preserve"> (старше 40 лет), </t>
    </r>
    <r>
      <rPr>
        <b/>
        <sz val="14"/>
        <color indexed="8"/>
        <rFont val="Times New Roman"/>
        <family val="1"/>
      </rPr>
      <t>вес штанги 100 кг;</t>
    </r>
  </si>
  <si>
    <t>0340</t>
  </si>
  <si>
    <t>Казанцев Иван Леонидович</t>
  </si>
  <si>
    <t>29 сентября 1967 (М,В_1,ВБД)</t>
  </si>
  <si>
    <t>Россия, Свердловская обл, г.Камышлов</t>
  </si>
  <si>
    <t>Пастухова Л.В.</t>
  </si>
  <si>
    <t>0125</t>
  </si>
  <si>
    <t>Безяев Алексей Сергеевич</t>
  </si>
  <si>
    <t>19 июня 1966 (М,В_1)</t>
  </si>
  <si>
    <t>Россия, Московская обл, г.Наро-Фоминск, "Moscow ATCC Gym"</t>
  </si>
  <si>
    <t>0016</t>
  </si>
  <si>
    <t>Гладков Александр Васильевич</t>
  </si>
  <si>
    <t>17 октября 1952 (М,В_3)</t>
  </si>
  <si>
    <r>
      <t xml:space="preserve">47.   М, </t>
    </r>
    <r>
      <rPr>
        <b/>
        <sz val="14"/>
        <color indexed="8"/>
        <rFont val="Times New Roman"/>
        <family val="1"/>
      </rPr>
      <t>Ветераны_2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вес штанги 100 кг;</t>
    </r>
  </si>
  <si>
    <t>0366</t>
  </si>
  <si>
    <t>Коровацкий Сергей Михайлович</t>
  </si>
  <si>
    <t>01 сентября 1961 (М,В_2)</t>
  </si>
  <si>
    <r>
      <t xml:space="preserve">48.  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100 кг (награждаются 5 мест);</t>
    </r>
  </si>
  <si>
    <t>0526</t>
  </si>
  <si>
    <t>Манцеров Сергей Михайлович</t>
  </si>
  <si>
    <t>27 октября 1970 (М,В_1)</t>
  </si>
  <si>
    <t>Россия, Московская обл, г.Ногинск</t>
  </si>
  <si>
    <t>0527</t>
  </si>
  <si>
    <t>Сухарев Андрей Николаевич</t>
  </si>
  <si>
    <t>22 июля 1974 (М)</t>
  </si>
  <si>
    <t>Россия, Московская обл, г.Люберцы, с/к"Геркулес"</t>
  </si>
  <si>
    <t>Прозоров Дмитрий Эдуардович</t>
  </si>
  <si>
    <t>12 марта 1985 (М)</t>
  </si>
  <si>
    <t>0611</t>
  </si>
  <si>
    <t>Змеенков Андрей Борисович</t>
  </si>
  <si>
    <t>05 августа 1974 (М)</t>
  </si>
  <si>
    <r>
      <t xml:space="preserve">43.   </t>
    </r>
    <r>
      <rPr>
        <b/>
        <sz val="12"/>
        <color indexed="8"/>
        <rFont val="Times New Roman"/>
        <family val="1"/>
      </rPr>
      <t>"ЖИМОВОЙ МАРАФОН"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Мужчины</t>
    </r>
    <r>
      <rPr>
        <sz val="12"/>
        <color indexed="8"/>
        <rFont val="Times New Roman"/>
        <family val="1"/>
      </rPr>
      <t xml:space="preserve"> (открытый зачет), </t>
    </r>
    <r>
      <rPr>
        <b/>
        <sz val="14"/>
        <color indexed="8"/>
        <rFont val="Times New Roman"/>
        <family val="1"/>
      </rPr>
      <t>вес штанги 100 кг (общая номинация) (награждаются 6 мест).</t>
    </r>
  </si>
  <si>
    <t>"ЖИМОВОЙ МАРАФОН" Мужчины (открытый зачет), вес штанги 100 кг (общая номинация)  1 подход</t>
  </si>
  <si>
    <t>"ЖИМОВОЙ МАРАФОН" Мужчины (открытый зачет), вес штанги 100 кг (общая номинация)  3 подход</t>
  </si>
  <si>
    <t>"ЖИМОВОЙ МАРАФОН" Мужчины (открытый зачет), вес штанги 75 кг (общая номинация)  2 подход</t>
  </si>
  <si>
    <t>"ЖИМОВОЙ МАРАФОН" Мужчины (открытый зачет), вес штанги 75 кг (общая номинация)  3 подход</t>
  </si>
  <si>
    <t>"Пенза"</t>
  </si>
  <si>
    <t>0626</t>
  </si>
  <si>
    <t>Украина, Полтавская обл, г.Кременчуг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</si>
  <si>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1_спортивный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</si>
  <si>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МС_ФРЖ</t>
    </r>
  </si>
  <si>
    <t>вес штанги (кг.)</t>
  </si>
  <si>
    <t>23 января 1992 (Юниорка, ПОДА)</t>
  </si>
  <si>
    <t>Рекорд Европы "Ж, Ветераны_1, Спортсменки с ПОДА, вес штанги 35 кг" абсолютный рекорд</t>
  </si>
  <si>
    <t>Рекорд Европы "Ж, Спортсменки с ПОДА, вес штанги 35 кг" абсолютный рекорд</t>
  </si>
  <si>
    <t>Рекорд Европы "Ж, Ветераны_2, Спортсменки с ПОДА, вес штанги 35 кг" абсолютный рекорд</t>
  </si>
  <si>
    <t>29 января 1963 (М,ПОДА,В_2)</t>
  </si>
  <si>
    <t>Рекорд Европы "Мужчины, вес штанги 55 кг" абсолютный рекорд</t>
  </si>
  <si>
    <t>Рекорд Европы "Младшие юноши_1, вес штанги 25 кг"</t>
  </si>
  <si>
    <t>Россия, Ивановская обл, г.Иваново, с/к_"Надежда"</t>
  </si>
  <si>
    <t>Россия, Владимирской обл, г.Гороховец, с/к_"Сила"</t>
  </si>
  <si>
    <t>Рекорд Европы "М, Спортсмены с ПОДА, вес штанги 100 кг" абсолютный рекорд</t>
  </si>
  <si>
    <t>Рекорд Европы "Младшие юноши_1, вес штанги 25_кг"</t>
  </si>
  <si>
    <t>Рекорд Европы "Младшие юноши_2, вес штанги 35_кг"</t>
  </si>
  <si>
    <t>Рекорд Европы "Женщины, вес штанги 35 кг" абсолютный рекорд</t>
  </si>
  <si>
    <t>Рекорд Европы "Младшие девушки, вес штанги 25_кг"</t>
  </si>
  <si>
    <t>Рекорд Европы "Младшие девушки, вес штанги 35_кг"</t>
  </si>
  <si>
    <t>Рекорд Европы "Девушки, вес штанги 25_кг"</t>
  </si>
  <si>
    <t>Рекорд Европы "Девушки, вес штанги 35_кг"</t>
  </si>
  <si>
    <t>Рекорд Европы "Женщины, вес штанги 35 кг" (вес/кат до 60,00 кг.)</t>
  </si>
  <si>
    <t>Рекорд Европы "Женщины, вес штанги 45 кг" абсолютный рекорд</t>
  </si>
  <si>
    <t>Рекорд Европы "Младшие девушки, вес штанги 45_кг" абсолютный рекорд</t>
  </si>
  <si>
    <t>Рекорд Европы "Девушки, вес штанги 45_кг" абсолютный рекорд</t>
  </si>
  <si>
    <t>Рекорд Европы "Ж, Ветераны_1, вес штанги 45 кг" абсолютный рекорд</t>
  </si>
  <si>
    <t>Рекорд Европы "Ж, Ветераны_1, вес штанги 35 кг" абсолютный рекорд</t>
  </si>
  <si>
    <t>Рекорд Европы "Ж, Ветераны_2, вес штанги 35 кг" абсолютный рекорд</t>
  </si>
  <si>
    <t>Рекорд Европы "Женщины, вес штанги 45 кг" (вес/кат до 60,00 кг)</t>
  </si>
  <si>
    <t>Рекорд Европы "Ж, Ветераны_1, вес штанги 45 кг" (вес/кат до 60,00 кг)</t>
  </si>
  <si>
    <t>Рекорд Европы "Женщины, вес штанги 55 кг" абсолютный рекорд</t>
  </si>
  <si>
    <t>Рекорд Европы "Женщины, вес штанги 55 кг" (вес/кат до 60,00 кг)</t>
  </si>
  <si>
    <t>Рекорд Европы "Ж, Ветераны_1, вес штанги 55 кг" (вес/кат до 60,00 кг)</t>
  </si>
  <si>
    <t>Рекорд Европы "Ж, Ветераны_1, вес штанги 55 кг" абсолютный рекорд</t>
  </si>
  <si>
    <t>Рекорд Европы "М, Юноши, вес штанги 55 кг" абсолютный рекорд</t>
  </si>
  <si>
    <t>Рекорд Европы "М, Юноши, вес штанги 55 кг" (вес/кат до 75,00 кг)</t>
  </si>
  <si>
    <t>Рекорд Европы "М, Юноши, вес штанги 45 кг" абсолютный рекорд</t>
  </si>
  <si>
    <t>Рекорд Европы "Младшие юноши_2, вес штанги 55 кг" (вес/кат до 75,00 кг)</t>
  </si>
  <si>
    <t>Рекорд Европы "Младшие юноши_2, вес штанги 55 кг" абсолютный рекорд</t>
  </si>
  <si>
    <t>Рекорд Европы "Младшие юноши_2, вес штанги 45 кг" абсолютный рекорд</t>
  </si>
  <si>
    <t>Рекорд Европы "Мужчины, вес штанги 55 кг" (вес/кат до 75,00 кг)</t>
  </si>
  <si>
    <t>Рекорд Европы "Ветераны_2, вес штанги 55 кг" (вес/кат до 75,00 кг)</t>
  </si>
  <si>
    <t>Рекорд Европы "Ветераны_3, вес штанги 55 кг" (вес/кат до 75,00 кг)</t>
  </si>
  <si>
    <t>Рекорд Европы "Ветераны_1, вес штанги 55 кг" (вес/кат до 75,00 кг)</t>
  </si>
  <si>
    <t>Рекорд Европы "Ветераны_4, вес штанги 55 кг" абсолютный рекорд</t>
  </si>
  <si>
    <t>Рекорд Европы "Ветераны_3, вес штанги 55 кг" абсолютный рекорд</t>
  </si>
  <si>
    <t>Рекорд Европы "Ветераны_1, вес штанги 55 кг" абсолютный рекорд</t>
  </si>
  <si>
    <t>Рекорд Европы "Ветераны_2, вес штанги 55 кг" абсолютный рекорд</t>
  </si>
  <si>
    <t>Рекорд Европы "М, Ветераны_3, вес штанги 55 кг" абсолютный рекорд</t>
  </si>
  <si>
    <t>Рекорд Европы "М, Ветераны_2, вес штанги 55 кг" абсолютный рекорд</t>
  </si>
  <si>
    <t>Рекорд Европы "М, Ветераны_1, вес штанги 55 кг" абсолютный рекорд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</si>
  <si>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МС_ФРЖ</t>
    </r>
  </si>
  <si>
    <t>Рекорд Европы "М, Юноши, вес штанги 75 кг" абсолютный рекорд</t>
  </si>
  <si>
    <t>Рекорд Европы "М, Юноши, вес штанги 75 кг" (вес/кат до 95,00 кг)</t>
  </si>
  <si>
    <t>Рекорд Европы "М, ЮНИОРЫ, вес штанги 75 кг" (вес/кат до 95,00 кг)</t>
  </si>
  <si>
    <t>Рекорд Европы "М, ЮНИОРЫ, вес штанги 75 кг" абсолютный рекорд</t>
  </si>
  <si>
    <t>Рекорд Европы "М, ЮНИОРЫ, вес штанги 55 кг" (вес/кат до 75,00 кг)</t>
  </si>
  <si>
    <t>Рекорд Европы "М, ЮНИОРЫ, вес штанги 55 кг" абсолютный рекорд</t>
  </si>
  <si>
    <t>Рекорд Европы "ЮНИОРКИ, вес штанги 45_кг" абсолютный рекорд</t>
  </si>
  <si>
    <t>Рекорд Европы "Ж, ЮНИОРКИ, Спортсменки с ПОДА, вес штанги 35 кг" абсолютный рекорд</t>
  </si>
  <si>
    <t>Рекорд Европы "ЮНИОРКИ, вес штанги 35 кг" абсолютный рекорд</t>
  </si>
  <si>
    <t>Рекорд Европы "М, Юноши, вес штанги 75 кг" (вес/кат до 75,00 кг)</t>
  </si>
  <si>
    <t xml:space="preserve">МЕЖРЕГИОНАЛЬНАЯ ОБЩЕСТВЕННАЯ  ОРГАНИЗАЦИЯ «ФЕДЕРАЦИЯ РУССКОГО ЖИМА» </t>
  </si>
  <si>
    <t>Россия, Москва, Крымский Вал, д.10, «Центральный Дом Художника».                                                                                            Дата:  23-24 ноября 2013 г.</t>
  </si>
  <si>
    <t>23 ноября 2013 (суббота): «Чёртова Дюжина» (взвешивание отдельное для всех!):</t>
  </si>
  <si>
    <r>
      <t xml:space="preserve">55.   М,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 (открытый зачет), весовая категория </t>
    </r>
    <r>
      <rPr>
        <b/>
        <sz val="14"/>
        <color indexed="8"/>
        <rFont val="Times New Roman"/>
        <family val="1"/>
      </rPr>
      <t>до 70 кг;</t>
    </r>
  </si>
  <si>
    <t>ком. Очки</t>
  </si>
  <si>
    <t>Сумма коэфф.</t>
  </si>
  <si>
    <t>Дата, месяц, год рожд.</t>
  </si>
  <si>
    <t>1 подход</t>
  </si>
  <si>
    <t>2 подход</t>
  </si>
  <si>
    <t>3 подход</t>
  </si>
  <si>
    <t>Суммарный тоннаж (кг)</t>
  </si>
  <si>
    <t>Дополнит.</t>
  </si>
  <si>
    <t>Россия, Нижегородская обл, г.Шатки</t>
  </si>
  <si>
    <t>Березкин Михаил Станиславович</t>
  </si>
  <si>
    <t>29 января 1963 (М,ПОДА)</t>
  </si>
  <si>
    <t>Россия, Ивановская обл, п.Савино</t>
  </si>
  <si>
    <t>Егунов Александр Борисович</t>
  </si>
  <si>
    <t>16 марта 1960  (М,В_2,ПОДА)</t>
  </si>
  <si>
    <t>0219</t>
  </si>
  <si>
    <t>Москва, с/к"Кожухово-Аксон"</t>
  </si>
  <si>
    <t>Костин Д.В.</t>
  </si>
  <si>
    <t>Долгих Александр Сергеевич</t>
  </si>
  <si>
    <t>23 марта 1985 (М,ПОДА)</t>
  </si>
  <si>
    <t>0376</t>
  </si>
  <si>
    <t>Россия, Москва, с/к"Кожухово-Аксон"</t>
  </si>
  <si>
    <t>Беляев Станислав Игоревич</t>
  </si>
  <si>
    <t>20 августа 1984 (М,ПОДА)</t>
  </si>
  <si>
    <t>0514</t>
  </si>
  <si>
    <t>Россия, Ивановская обл, г.Шуя, с/к"Источник"</t>
  </si>
  <si>
    <t>Россия, Ивановская обл, г. Кинешма</t>
  </si>
  <si>
    <r>
      <t xml:space="preserve">56.   М,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 (открытый зачет), весовая категория </t>
    </r>
    <r>
      <rPr>
        <b/>
        <sz val="14"/>
        <color indexed="8"/>
        <rFont val="Times New Roman"/>
        <family val="1"/>
      </rPr>
      <t>до 80 кг;</t>
    </r>
  </si>
  <si>
    <t>Россия, Владимирская обл, г.Вязники</t>
  </si>
  <si>
    <t>Олберг А.П.</t>
  </si>
  <si>
    <t>05 мая 1968 (М,В_1, ПОДА)</t>
  </si>
  <si>
    <t>16 октября 1974 (М,ПОДА, ВБД)</t>
  </si>
  <si>
    <r>
      <t xml:space="preserve">57.   М,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 (открытый зачет), весовая категория </t>
    </r>
    <r>
      <rPr>
        <b/>
        <sz val="14"/>
        <color indexed="8"/>
        <rFont val="Times New Roman"/>
        <family val="1"/>
      </rPr>
      <t>до 90 кг;</t>
    </r>
  </si>
  <si>
    <t>награжд.</t>
  </si>
  <si>
    <t>Пенько Константин Николаевич</t>
  </si>
  <si>
    <t>10 мая 1962 (М,ПОДА,В_2)</t>
  </si>
  <si>
    <t>0605</t>
  </si>
  <si>
    <t>Россия, Московская обл, г.Зеленоград</t>
  </si>
  <si>
    <t>Избяков Александр Юрьевич</t>
  </si>
  <si>
    <t>10 декабря 1984 (М,ПОДА)</t>
  </si>
  <si>
    <t>0320</t>
  </si>
  <si>
    <r>
      <t xml:space="preserve">58.   М, </t>
    </r>
    <r>
      <rPr>
        <b/>
        <sz val="14"/>
        <color indexed="8"/>
        <rFont val="Times New Roman"/>
        <family val="1"/>
      </rPr>
      <t>Спортсмены с ПОДА</t>
    </r>
    <r>
      <rPr>
        <sz val="12"/>
        <color indexed="8"/>
        <rFont val="Times New Roman"/>
        <family val="1"/>
      </rPr>
      <t xml:space="preserve"> (открытый зачет), весовая категория </t>
    </r>
    <r>
      <rPr>
        <b/>
        <sz val="14"/>
        <color indexed="8"/>
        <rFont val="Times New Roman"/>
        <family val="1"/>
      </rPr>
      <t>свыше 90 кг;</t>
    </r>
  </si>
  <si>
    <r>
      <t xml:space="preserve">59.   М, </t>
    </r>
    <r>
      <rPr>
        <b/>
        <sz val="14"/>
        <color indexed="8"/>
        <rFont val="Times New Roman"/>
        <family val="1"/>
      </rPr>
      <t>Спортсмены с ПОДА, Ветераны (старше 40 полных лет), Абсолютный зачет по КА;</t>
    </r>
  </si>
  <si>
    <r>
      <t xml:space="preserve">60.   Ж, </t>
    </r>
    <r>
      <rPr>
        <b/>
        <sz val="14"/>
        <color indexed="8"/>
        <rFont val="Times New Roman"/>
        <family val="1"/>
      </rPr>
      <t>Спортсменки с ПОДА</t>
    </r>
    <r>
      <rPr>
        <sz val="12"/>
        <color indexed="8"/>
        <rFont val="Times New Roman"/>
        <family val="1"/>
      </rPr>
      <t xml:space="preserve"> (открытый зачет), весовая категория </t>
    </r>
    <r>
      <rPr>
        <b/>
        <sz val="14"/>
        <color indexed="8"/>
        <rFont val="Times New Roman"/>
        <family val="1"/>
      </rPr>
      <t>до 60 кг;</t>
    </r>
  </si>
  <si>
    <t>Ерофеева Эльвира Михайловна</t>
  </si>
  <si>
    <t>26 сентября 1984 (Ж,ПОДА)</t>
  </si>
  <si>
    <t>0383</t>
  </si>
  <si>
    <t>Россия, Владимирской обл, г.Гороховец</t>
  </si>
  <si>
    <t>Шигина Ольга Николаевна</t>
  </si>
  <si>
    <t>26 июля 1984 (Ж,ПОДА)</t>
  </si>
  <si>
    <t>0384</t>
  </si>
  <si>
    <r>
      <t xml:space="preserve">61.   Ж, </t>
    </r>
    <r>
      <rPr>
        <b/>
        <sz val="14"/>
        <color indexed="8"/>
        <rFont val="Times New Roman"/>
        <family val="1"/>
      </rPr>
      <t>Спортсменки с ПОДА</t>
    </r>
    <r>
      <rPr>
        <sz val="12"/>
        <color indexed="8"/>
        <rFont val="Times New Roman"/>
        <family val="1"/>
      </rPr>
      <t xml:space="preserve"> (открытый зачет), весовая категория </t>
    </r>
    <r>
      <rPr>
        <b/>
        <sz val="14"/>
        <color indexed="8"/>
        <rFont val="Times New Roman"/>
        <family val="1"/>
      </rPr>
      <t>свыше 60 кг;</t>
    </r>
  </si>
  <si>
    <t>Новожилова Лилия Леонидовна</t>
  </si>
  <si>
    <t>01 ноября 1980 (Ж,ПОДА)</t>
  </si>
  <si>
    <t>0559</t>
  </si>
  <si>
    <t>Россия, Рязанская обл, г.Рязань, с/к"Марс"</t>
  </si>
  <si>
    <t>Соколовский Б.В.</t>
  </si>
  <si>
    <t>24 ноября 2013 (воскресенье): «Чёртова Дюжина» (взвешивание отдельное для всех!):</t>
  </si>
  <si>
    <r>
      <t xml:space="preserve">62.   Ж, </t>
    </r>
    <r>
      <rPr>
        <b/>
        <sz val="14"/>
        <color indexed="8"/>
        <rFont val="Times New Roman"/>
        <family val="1"/>
      </rPr>
      <t>Девушки</t>
    </r>
    <r>
      <rPr>
        <sz val="12"/>
        <color indexed="8"/>
        <rFont val="Times New Roman"/>
        <family val="1"/>
      </rPr>
      <t xml:space="preserve"> (до 18 лет включ.), </t>
    </r>
    <r>
      <rPr>
        <b/>
        <sz val="14"/>
        <color indexed="8"/>
        <rFont val="Times New Roman"/>
        <family val="1"/>
      </rPr>
      <t>Абсолютный зачет по КА;</t>
    </r>
  </si>
  <si>
    <t>Безяева Елизавета Алексеевна</t>
  </si>
  <si>
    <t>15 сентября 1999 (Мл.девушка)</t>
  </si>
  <si>
    <r>
      <t xml:space="preserve">65.   Ж, </t>
    </r>
    <r>
      <rPr>
        <b/>
        <sz val="14"/>
        <color indexed="8"/>
        <rFont val="Times New Roman"/>
        <family val="1"/>
      </rPr>
      <t>Ветераны_2,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абсолютный зачет по КА;</t>
    </r>
  </si>
  <si>
    <t>Кондратьева Галина Геннадьевна</t>
  </si>
  <si>
    <t xml:space="preserve"> 06 февраля 1952 (Ж,В_3)</t>
  </si>
  <si>
    <t>0357</t>
  </si>
  <si>
    <t>Талыбова Г.</t>
  </si>
  <si>
    <r>
      <t xml:space="preserve">67.   </t>
    </r>
    <r>
      <rPr>
        <b/>
        <sz val="14"/>
        <color indexed="8"/>
        <rFont val="Times New Roman"/>
        <family val="1"/>
      </rPr>
      <t>Женщины</t>
    </r>
    <r>
      <rPr>
        <sz val="12"/>
        <color indexed="8"/>
        <rFont val="Times New Roman"/>
        <family val="1"/>
      </rPr>
      <t xml:space="preserve"> (открытый зачет), весовая категория</t>
    </r>
    <r>
      <rPr>
        <b/>
        <sz val="14"/>
        <color indexed="8"/>
        <rFont val="Times New Roman"/>
        <family val="1"/>
      </rPr>
      <t xml:space="preserve"> до 60 кг (награждаются 5 мест);</t>
    </r>
  </si>
  <si>
    <r>
      <t xml:space="preserve">68.   </t>
    </r>
    <r>
      <rPr>
        <b/>
        <sz val="14"/>
        <color indexed="8"/>
        <rFont val="Times New Roman"/>
        <family val="1"/>
      </rPr>
      <t>Женщины</t>
    </r>
    <r>
      <rPr>
        <sz val="12"/>
        <color indexed="8"/>
        <rFont val="Times New Roman"/>
        <family val="1"/>
      </rPr>
      <t xml:space="preserve"> (открытый зачет), весовая категория</t>
    </r>
    <r>
      <rPr>
        <b/>
        <sz val="14"/>
        <color indexed="8"/>
        <rFont val="Times New Roman"/>
        <family val="1"/>
      </rPr>
      <t xml:space="preserve"> свыше 60 кг (награждаются 5 мест);</t>
    </r>
  </si>
  <si>
    <t>Кочеткова Оксана Валерьевна</t>
  </si>
  <si>
    <t>07 ноября 1972 (Ж,В_1)</t>
  </si>
  <si>
    <t>0630</t>
  </si>
  <si>
    <t>Москва</t>
  </si>
  <si>
    <t>Щеев С.С.</t>
  </si>
  <si>
    <t>69.   М, Младшие юноши_2 (до 15 лет включ.), абсолютный зачет по КА;</t>
  </si>
  <si>
    <t>Лапенков Дмитрий Игоревич</t>
  </si>
  <si>
    <t>70.   М, Юноши (до 18 лет включ.), весовая категория до 80 кг:</t>
  </si>
  <si>
    <t>Иванов Сергей Петрович</t>
  </si>
  <si>
    <t>27 января 1995 (Юноша)</t>
  </si>
  <si>
    <t>Ольшанский Никита Игоревич</t>
  </si>
  <si>
    <t>19 ноября 1997 (Юноша)</t>
  </si>
  <si>
    <t>Федосеев И.В.</t>
  </si>
  <si>
    <t>26 июля 1997 (М,Юноша)</t>
  </si>
  <si>
    <t>Потёмкин Дмитрий Иванович</t>
  </si>
  <si>
    <t>29 января 1999 (Мл.ЮНШ-2)</t>
  </si>
  <si>
    <t>72.   М, ЮНИОРЫ (до 23 лет включ.), весовая категория до 80 кг;</t>
  </si>
  <si>
    <t>Ольшанский Игнат Игоревич</t>
  </si>
  <si>
    <t>27 июля 1994 (Юниор)</t>
  </si>
  <si>
    <t>0568</t>
  </si>
  <si>
    <t>Василюк Илья Александрович</t>
  </si>
  <si>
    <t>30 июля 1992 (Юниор)</t>
  </si>
  <si>
    <t>73.   М, ЮНИОРЫ (до 23 лет включ.), весовая категория до 90 кг:</t>
  </si>
  <si>
    <t>Чиликин Антон Игоревич</t>
  </si>
  <si>
    <t>25 марта 1992 (М,Юниор)</t>
  </si>
  <si>
    <t>0326</t>
  </si>
  <si>
    <t>Россия, Москва, фит/к"Спортив"</t>
  </si>
  <si>
    <t>74.   М, ЮНИОРЫ (до 23 лет включ.), весовая категория свыше 90 кг;</t>
  </si>
  <si>
    <t>75.   М, Ветераны_1 (старше 40 лет), весовая категория до 90 кг;</t>
  </si>
  <si>
    <t>Слободенюк Сергей Валерьевич</t>
  </si>
  <si>
    <t>14 июня 1970 (М,В_1)</t>
  </si>
  <si>
    <t>0363</t>
  </si>
  <si>
    <t>Королев Михаил Александрович</t>
  </si>
  <si>
    <t>16 января 1968 (М,В_1)</t>
  </si>
  <si>
    <t>0453</t>
  </si>
  <si>
    <t>Россия, Московская обл, г.Можайск, ФСК "Атлет"</t>
  </si>
  <si>
    <t>Малахов А.В.</t>
  </si>
  <si>
    <t>Кудров Юрий Николаевич</t>
  </si>
  <si>
    <t>29 августа 1964 (М,В_1)</t>
  </si>
  <si>
    <t>0580</t>
  </si>
  <si>
    <t>76.   М, Ветераны_1 (старше 40 лет), весовая категория до 100 кг;</t>
  </si>
  <si>
    <t>77.   М, Ветераны_1 (старше 40 лет), весовая категория свыше 100 кг;</t>
  </si>
  <si>
    <t>Могильников Сергей Витальевич</t>
  </si>
  <si>
    <t>19 сентября 1973 (М,В_1)</t>
  </si>
  <si>
    <t>0151</t>
  </si>
  <si>
    <t>Россия, Московская обл, Шаховской р-он, д.Дор, с/к"Ритм"</t>
  </si>
  <si>
    <t>самост</t>
  </si>
  <si>
    <t>Толкунов Сергей Сергеевич</t>
  </si>
  <si>
    <t>04 февраля 1966 (М,В_1)</t>
  </si>
  <si>
    <t>0361</t>
  </si>
  <si>
    <t>Москва (Украина, г.Черкассы)</t>
  </si>
  <si>
    <t>78.   М, Ветераны_2 (старше 50 лет), весовая категория до 80 кг;</t>
  </si>
  <si>
    <t>Россия, Москва, с/к"Империя_Фитнеса"</t>
  </si>
  <si>
    <t>Коровацкий С.М.</t>
  </si>
  <si>
    <t>79.   М, Ветераны_2 (старше 50 лет), весовая категория до 90 кг;</t>
  </si>
  <si>
    <t>Мурашов Андрей Кузьмич</t>
  </si>
  <si>
    <t>20 мая 1960 (М,В_2)</t>
  </si>
  <si>
    <t>0096</t>
  </si>
  <si>
    <t>80.   М, Ветераны_2 (старше 50 лет), весовая категория свыше 90 кг;</t>
  </si>
  <si>
    <t xml:space="preserve">Грицак Александр Владимирович  </t>
  </si>
  <si>
    <t>Терезов А.В.</t>
  </si>
  <si>
    <t>Войнов Александр Николаевич</t>
  </si>
  <si>
    <t>11 апреля 1961 (М,В_2)</t>
  </si>
  <si>
    <t>0436</t>
  </si>
  <si>
    <t>81.   М, Ветераны_3 (старше 60 лет), весовая категория до 90 кг;</t>
  </si>
  <si>
    <t>82.   М, Ветераны_3 (старше 60 лет), весовая категория свыше 90 кг;</t>
  </si>
  <si>
    <t>83.   М, Ветераны_4 (старше 70 лет), абсолютный зачет по КА;</t>
  </si>
  <si>
    <t>Россия, г.Москва</t>
  </si>
  <si>
    <r>
      <t xml:space="preserve">84.   Мужчины (открытый зачет), весовая категория </t>
    </r>
    <r>
      <rPr>
        <b/>
        <sz val="16"/>
        <color indexed="8"/>
        <rFont val="Times New Roman"/>
        <family val="1"/>
      </rPr>
      <t>до 60 кг</t>
    </r>
    <r>
      <rPr>
        <sz val="12"/>
        <color indexed="8"/>
        <rFont val="Times New Roman"/>
        <family val="1"/>
      </rPr>
      <t xml:space="preserve"> (награждаются 5 мест);</t>
    </r>
  </si>
  <si>
    <t>Алеев Марат Аптильбасырович</t>
  </si>
  <si>
    <t>08 марта 1974 (М)</t>
  </si>
  <si>
    <t>0624</t>
  </si>
  <si>
    <r>
      <t xml:space="preserve">85.   Мужчины (открытый зачет), весовая категория </t>
    </r>
    <r>
      <rPr>
        <b/>
        <sz val="16"/>
        <color indexed="8"/>
        <rFont val="Times New Roman"/>
        <family val="1"/>
      </rPr>
      <t>до 70 кг</t>
    </r>
    <r>
      <rPr>
        <sz val="12"/>
        <color indexed="8"/>
        <rFont val="Times New Roman"/>
        <family val="1"/>
      </rPr>
      <t xml:space="preserve"> (награждаются 5 мест);</t>
    </r>
  </si>
  <si>
    <t>Макаров Вячеслав Анатольевич</t>
  </si>
  <si>
    <t>07 мая 1975 (М)</t>
  </si>
  <si>
    <t>0625</t>
  </si>
  <si>
    <t>Пчелин Дмитрий Евгеньевич</t>
  </si>
  <si>
    <t>08 ноября 1976 (М)</t>
  </si>
  <si>
    <t>0631</t>
  </si>
  <si>
    <t>Буряков Сергей Владимирович</t>
  </si>
  <si>
    <t>21 июня 1977 (М)</t>
  </si>
  <si>
    <t>0567</t>
  </si>
  <si>
    <t>Россия, Москва, "Измайлово-13"</t>
  </si>
  <si>
    <r>
      <t xml:space="preserve">86.   Мужчины (открытый зачет), весовая категория </t>
    </r>
    <r>
      <rPr>
        <b/>
        <sz val="16"/>
        <color indexed="8"/>
        <rFont val="Times New Roman"/>
        <family val="1"/>
      </rPr>
      <t>до 80 кг</t>
    </r>
    <r>
      <rPr>
        <sz val="12"/>
        <color indexed="8"/>
        <rFont val="Times New Roman"/>
        <family val="1"/>
      </rPr>
      <t xml:space="preserve"> (награждаются 5 мест);</t>
    </r>
  </si>
  <si>
    <t>Кудаев Артём Алексеевич</t>
  </si>
  <si>
    <t>Россия, Московская обл, г.Жуковский, ком."Золотая орда"</t>
  </si>
  <si>
    <t>Пронин Николай Николаевич</t>
  </si>
  <si>
    <t>16 декабря 1983 (М)</t>
  </si>
  <si>
    <t>0623</t>
  </si>
  <si>
    <t>87.   Мужчины (открытый зачет), весовая категория до 90 кг (награждаются 5 мест);</t>
  </si>
  <si>
    <t>Сорокин Сергей Валерьевич</t>
  </si>
  <si>
    <t>08 октября 1984 (М)</t>
  </si>
  <si>
    <t>0529</t>
  </si>
  <si>
    <t>Россия, Московская обл, Щелковский р-он, г.Лосино-Петровский</t>
  </si>
  <si>
    <t>Темиров Максим Сергеевич</t>
  </si>
  <si>
    <t>04 декабря 1979 (М)</t>
  </si>
  <si>
    <t>0534</t>
  </si>
  <si>
    <t>Россия, Московская обл, Люберецкий район, п.Томилино</t>
  </si>
  <si>
    <t>Пулатов Руслан Носирхонович</t>
  </si>
  <si>
    <t>07 декабря 1973 (М)</t>
  </si>
  <si>
    <t>0628</t>
  </si>
  <si>
    <t>Россия, Московская обл, г.Наро-Фоминск</t>
  </si>
  <si>
    <t>30 апреля 1984 (М)</t>
  </si>
  <si>
    <t>Павлов Владимир Александрович</t>
  </si>
  <si>
    <t>21 августа 1987 (М)</t>
  </si>
  <si>
    <t>0629</t>
  </si>
  <si>
    <t>Россия, Московская обл, г.Чехов</t>
  </si>
  <si>
    <t>88.    Мужчины (открытый зачет), весовая категория до 100 кг (награждаются 5 мест);</t>
  </si>
  <si>
    <t>Федосов Евгений Вячеславович</t>
  </si>
  <si>
    <t>09 июля 1981 (М)</t>
  </si>
  <si>
    <t>0549</t>
  </si>
  <si>
    <t>Левшин Максим Александрович</t>
  </si>
  <si>
    <t>23 апреля 1985 (М)</t>
  </si>
  <si>
    <t>0396</t>
  </si>
  <si>
    <t>Россия, Московская обл, г.Талдом</t>
  </si>
  <si>
    <t>Щеев Сергей Сергеевич</t>
  </si>
  <si>
    <t>03 августа 1978 (М)</t>
  </si>
  <si>
    <t>0634</t>
  </si>
  <si>
    <t>Шегай Дмитрий Леонидович</t>
  </si>
  <si>
    <t>22 июня 1976 (М)</t>
  </si>
  <si>
    <t>0633</t>
  </si>
  <si>
    <t>89.    Мужчины (открытый зачет), весовая категория до 110 кг (награждаются 5 мест);</t>
  </si>
  <si>
    <t>Алышев Николай Владимирович</t>
  </si>
  <si>
    <t>14 октября 1985 (М)</t>
  </si>
  <si>
    <t>0362</t>
  </si>
  <si>
    <t>90.   Мужчины (открытый зачет), весовая категория до 120 кг (награждаются 5 мест);</t>
  </si>
  <si>
    <t>Могильников Алексей Витальевич</t>
  </si>
  <si>
    <t>0152</t>
  </si>
  <si>
    <t>Могильников С.В.</t>
  </si>
  <si>
    <t>Горбачев Алексей Анатольевич</t>
  </si>
  <si>
    <t>29 декабря 1978 (М)</t>
  </si>
  <si>
    <t>0495</t>
  </si>
  <si>
    <t>Юлдашев Альберт Айбекович</t>
  </si>
  <si>
    <t>14 июня 1983 (М)</t>
  </si>
  <si>
    <t>0375</t>
  </si>
  <si>
    <t>91.    Мужчины (открытый зачет), весовая категория свыше 120 кг (награждаются 5 мест);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</si>
  <si>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2_спортивный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</si>
  <si>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КМС ФРЖ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</si>
  <si>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1_спортивный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</si>
  <si>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б/р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</si>
  <si>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3_спортивный</t>
    </r>
  </si>
  <si>
    <t>05 августа 2002 (Мл.ЮНШ_1)</t>
  </si>
  <si>
    <t>04 февраля 1998 (Мл.ЮНШ_2)</t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</si>
  <si>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1_юношеский</t>
    </r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</si>
  <si>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3_юношеский</t>
    </r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</si>
  <si>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1_спортивный</t>
    </r>
  </si>
  <si>
    <t>3_юношеский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</si>
  <si>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КМС_ФРЖ</t>
    </r>
  </si>
  <si>
    <t>КМС_ФРЖ</t>
  </si>
  <si>
    <r>
      <t xml:space="preserve">Рекорд Европы, </t>
    </r>
    <r>
      <rPr>
        <sz val="12"/>
        <rFont val="Times New Roman"/>
        <family val="1"/>
      </rPr>
      <t>1_спортивный</t>
    </r>
  </si>
  <si>
    <r>
      <t xml:space="preserve">Рекорд Европы, </t>
    </r>
    <r>
      <rPr>
        <sz val="12"/>
        <rFont val="Times New Roman"/>
        <family val="1"/>
      </rPr>
      <t>б/р</t>
    </r>
  </si>
  <si>
    <r>
      <t xml:space="preserve">Рекорд Европы, </t>
    </r>
    <r>
      <rPr>
        <sz val="12"/>
        <rFont val="Times New Roman"/>
        <family val="1"/>
      </rPr>
      <t>КМС_ФРЖ</t>
    </r>
  </si>
  <si>
    <t>Рекорд Европы "М, ПОДА, Ветераны_1, вес штанги 55 кг" абсолютный рекорд</t>
  </si>
  <si>
    <t>Рекорд Европы "М, ПОДА, Ветераны_2, вес штанги 55 кг" абсолютный рекорд</t>
  </si>
  <si>
    <t>Рекорд Европы "М, ПОДА, вес штанги 55 кг" абсолютный рекорд</t>
  </si>
  <si>
    <t>Рекорд Европы "М, ПОДА, Ветераны_1, вес штанги 75 кг" абсолютный рекорд</t>
  </si>
  <si>
    <t>Рекорд Европы "Мужчины, ПОДА, вес штанги 75 кг" абсолютный рекорд</t>
  </si>
  <si>
    <t>КЛАССИЧЕСКИЙ  РУССКИЙ  ЖИМ, вес штанги 25 кг.</t>
  </si>
  <si>
    <t>КЛАССИЧЕСКИЙ  РУССКИЙ  ЖИМ, вес штанги 35 кг.</t>
  </si>
  <si>
    <t>КЛАССИЧЕСКИЙ  РУССКИЙ  ЖИМ, вес штанги 45 кг.</t>
  </si>
  <si>
    <t>КЛАССИЧЕСКИЙ  РУССКИЙ  ЖИМ, вес штанги 55 кг.</t>
  </si>
  <si>
    <t>КЛАССИЧЕСКИЙ  РУССКИЙ  ЖИМ, вес штанги 75 кг.</t>
  </si>
  <si>
    <t>КЛАССИЧЕСКИЙ  РУССКИЙ  ЖИМ, вес штанги 100 кг.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</si>
  <si>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МСМК ФРЖ</t>
    </r>
  </si>
  <si>
    <t>30 января 1991 (М,Юниор)</t>
  </si>
  <si>
    <t>06 сентября 1993 (М,Юниор)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</si>
  <si>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2_спортивный</t>
    </r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</si>
  <si>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МС_ФРЖ</t>
    </r>
  </si>
  <si>
    <t>Рекорд Европы "Ветераны_1, вес штанги 75 кг" абсолютный рекорд</t>
  </si>
  <si>
    <t>Рекорд Европы "Ветераны_1, вес штанги 75 кг" (вес/кат до 95,00 кг)</t>
  </si>
  <si>
    <t>Рекорд Европы "Ветераны_2, вес штанги 75 кг" абсолютный рекорд</t>
  </si>
  <si>
    <t>Рекорд Европы "Ветераны_2, вес штанги 75 кг" (вес/кат до 95,00 кг)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</si>
  <si>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1_спортивный</t>
    </r>
  </si>
  <si>
    <t>Рекорд Европы "Ветераны_3, вес штанги 75 кг" абсолютный рекорд</t>
  </si>
  <si>
    <t>Рекорд Европы "Ветераны_3, вес штанги 75 кг" (вес/кат до 95,00 кг)</t>
  </si>
  <si>
    <t>Рекорд Европы "Мужчины, вес штанги 75 кг" абсолютный рекорд</t>
  </si>
  <si>
    <t>Рекорд Европы "Мужчины, вес штанги 75 кг" (вес/кат до 95,00 кг)</t>
  </si>
  <si>
    <t>"ЖИМОВОЙ МАРАФОН", вес штанги 25 кг.</t>
  </si>
  <si>
    <t>"ЖИМОВОЙ МАРАФОН", вес штанги 35 кг.</t>
  </si>
  <si>
    <t>"ЖИМОВОЙ МАРАФОН", вес штанги 45 кг.</t>
  </si>
  <si>
    <t>"ЖИМОВОЙ МАРАФОН", вес штанги 55 кг.</t>
  </si>
  <si>
    <t>"ЖИМОВОЙ МАРАФОН", вес штанги 75 кг.</t>
  </si>
  <si>
    <t>"ЖИМОВОЙ МАРАФОН", вес штанги 100 кг.</t>
  </si>
  <si>
    <t>Рекорд Европы "Мужчины, ПОДА, вес штанги 55 кг" абсолютный рекорд</t>
  </si>
  <si>
    <t>Рекорд Европы "М, ЮНИОРЫ, вес штанги 75 кг" (вес/кат до 75,00 кг)</t>
  </si>
  <si>
    <t>Рекорд Европы "М, ПОДА, вес штанги 55 кг" (вес/кат. до 75,00 кг)</t>
  </si>
  <si>
    <t>Рекорд Европы "М, ПОДА, Ветераны_2, вес штанги 55 кг" (вес/кат. до 75,00 кг)</t>
  </si>
  <si>
    <t>Рекорд Европы "М, ПОДА, Ветераны_1, вес штанги 55 кг" (вес/кат. до 75,00 кг)</t>
  </si>
  <si>
    <t>Рекорд Европы "Мужчины, ПОДА, вес штанги 55 кг" (вес/кат. до 75,00 кг)</t>
  </si>
  <si>
    <t>Рекорд Европы "М, ЮНИОРЫ, вес штанги 100 кг" абсолютный рекорд</t>
  </si>
  <si>
    <t>Рекорд Европы "Мужчины, вес штанги 100 кг" абсолютный рекорд</t>
  </si>
  <si>
    <t>Рекорд Европы "М, Юноши, вес штанги 100 кг" абсолютный рекорд</t>
  </si>
  <si>
    <t>Рекорд Европы "Ветераны_1, вес штанги 100 кг" абсолютный рекорд</t>
  </si>
  <si>
    <t>Рекорд Европы "Ветераны_2, вес штанги 100 кг" абсолютный рекорд</t>
  </si>
  <si>
    <t>Рекорд Европы "Ветераны_3, вес штанги 100 кг" абсолютный рекорд</t>
  </si>
  <si>
    <t>КЛАССИЧЕСКИЙ  РУССКИЙ  ЖИМ, вес штанги 125 кг.</t>
  </si>
  <si>
    <t>"ЖИМОВОЙ МАРАФОН", вес штанги 125 кг.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</si>
  <si>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МСМК ФРЖ</t>
    </r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</si>
  <si>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КМС ФРЖ</t>
    </r>
  </si>
  <si>
    <t>Рекорд Европы "Мужчины, вес штанги 125 кг" абсолютный рекорд</t>
  </si>
  <si>
    <t>Рекорд Европы "Мужчины, ПОДА, вес штанги 100_кг" абсолютный рекорд</t>
  </si>
  <si>
    <t>КЛАССИЧЕСКИЙ  РУССКИЙ  ЖИМ, вес штанги 150 кг.</t>
  </si>
  <si>
    <t>Рекорд Европы "Мужчины, вес штанги 150 кг" абсолютный рекорд</t>
  </si>
  <si>
    <t>"ЖИМОВОЙ МАРАФОН", вес штанги 150 кг.</t>
  </si>
  <si>
    <r>
      <rPr>
        <b/>
        <sz val="12"/>
        <color indexed="10"/>
        <rFont val="Times New Roman"/>
        <family val="1"/>
      </rPr>
      <t xml:space="preserve">Рекорд Европы, </t>
    </r>
    <r>
      <rPr>
        <sz val="12"/>
        <rFont val="Times New Roman"/>
        <family val="1"/>
      </rPr>
      <t>2_спортивный</t>
    </r>
  </si>
  <si>
    <t>Рекорд Европы, МС_ФРЖ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</si>
  <si>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3_юношеский</t>
    </r>
  </si>
  <si>
    <r>
      <t>Рекорд Европы,</t>
    </r>
    <r>
      <rPr>
        <sz val="12"/>
        <rFont val="Times New Roman"/>
        <family val="1"/>
      </rPr>
      <t xml:space="preserve"> МС_ФРЖ</t>
    </r>
  </si>
  <si>
    <t>ВЕЧЕР  РЕКОРДОВ  КЛАССИЧЕСКИЙ  РУССКИЙ  ЖИМ  И  ЖИМОВОЙ  МАРАФОН</t>
  </si>
  <si>
    <t>"М, Юноши, до 18 лет включительно" вес/кат до 70 кг.</t>
  </si>
  <si>
    <t>Собств. вес        (кг)</t>
  </si>
  <si>
    <t>№ МРОО_ФРЖ</t>
  </si>
  <si>
    <t>Команда, город</t>
  </si>
  <si>
    <t>количество повторений</t>
  </si>
  <si>
    <t>Суммарный тоннаж</t>
  </si>
  <si>
    <t>Дополнительно</t>
  </si>
  <si>
    <t>"М, Юниоры, до 23 лет включительно"</t>
  </si>
  <si>
    <t>Лучков А.Ю.</t>
  </si>
  <si>
    <t>Мастер спорта ФРЖ</t>
  </si>
  <si>
    <t>МУЖЧИНЫ, Спортсмены с ПОДА;</t>
  </si>
  <si>
    <t>МУЖЧИНЫ, Спортсмены с ПОДА, ЮНИОРЫ;</t>
  </si>
  <si>
    <t>Ж, ПОДА, ЮНИОРКИ, весовая категория свыше 70,00 кг;</t>
  </si>
  <si>
    <t>Рекорд Европы "М, Юноши, вес штанги 125 кг" абсолютный рекорд</t>
  </si>
  <si>
    <t>Рекорд Европы "М, ЮНИОРЫ, вес штанги 125 кг" абсолютный рекорд</t>
  </si>
  <si>
    <t>Рекорд Европы "М, Ветераны_1, вес штанги 55 кг" (вес/кат до 75,00 кг)</t>
  </si>
  <si>
    <t>Рекорд Европы "М, Ветераны_1, вес штанги 75 кг" абсолютный рекорд</t>
  </si>
  <si>
    <t>Рекорд Европы "М, Ветераны_1, вес штанги 75 кг" (вес/кат до 95,00 кг)</t>
  </si>
  <si>
    <t>Рекорд Европы "М, Ветераны_2, вес штанги 75 кг" абсолютный рекорд</t>
  </si>
  <si>
    <t>Рекорд Европы "М, Ветераны_2, вес штанги 75 кг" (вес/кат до 95,00 кг)</t>
  </si>
  <si>
    <t>Рекорд Европы "М, Ветераны_3, вес штанги 75 кг" абсолютный рекорд</t>
  </si>
  <si>
    <t>Рекорд Европы "М, Ветераны_3, вес штанги 75 кг" (вес/кат до 95,00 кг)</t>
  </si>
  <si>
    <t>Рекорд Европы "М, ПОДА, ЮНИОРЫ" вес/кат: до 60,00 кг, Суммарный тоннаж</t>
  </si>
  <si>
    <t>Рекорд Европы "М, ПОДА" вес/кат: до 60,00 кг, Суммарный тоннаж</t>
  </si>
  <si>
    <t>Рекорд Европы "М, ПОДА" вес/кат: до 70,00 кг, Суммарный тоннаж</t>
  </si>
  <si>
    <t>Рекорд Европы "М, ПОДА" вес/кат: до 80,00 кг, Суммарный тоннаж</t>
  </si>
  <si>
    <t>Рекорд Европы "М, ПОДА" вес/кат: до 90,00 кг, Суммарный тоннаж</t>
  </si>
  <si>
    <t>Рекорд Европы "М, ПОДА, Ветераны_1" вес/кат: до 70,00 кг, Суммарный тоннаж</t>
  </si>
  <si>
    <t>Рекорд Европы "М, ПОДА, Ветераны_1" вес/кат: до 80,00 кг, Суммарный тоннаж</t>
  </si>
  <si>
    <t>Рекорд Европы "М, ПОДА, Ветераны_1" вес/кат: до 90,00 кг, Суммарный тоннаж</t>
  </si>
  <si>
    <t>Рекорд Европы "М, ПОДА, Ветераны_1" вес/кат: свыше 90,00 кг, _ 13_повторений;</t>
  </si>
  <si>
    <t>Рекорд Европы "М, ПОДА, Ветераны_1" вес/кат: свыше 90,00 кг, Суммарный тоннаж</t>
  </si>
  <si>
    <t>Рекорд Европы "М, ПОДА, Ветераны_2" вес/кат: до 70,00 кг, _ 13_повторений;</t>
  </si>
  <si>
    <t>Рекорд Европы "М, ПОДА, Ветераны_2" вес/кат: до 70,00 кг, Суммарный тоннаж</t>
  </si>
  <si>
    <t>Рекорд Европы "М, ПОДА, Ветераны_2" вес/кат: до 90,00 кг, _ 13_повторений;</t>
  </si>
  <si>
    <t>Рекорд Европы "М, ПОДА, Ветераны_2" вес/кат: до 90,00 кг, Суммарный тоннаж</t>
  </si>
  <si>
    <t>Рекорд Европы "Женщины, ПОДА, ЮНИОРКИ" вес/кат: до 70,00 кг, Суммарный тоннаж</t>
  </si>
  <si>
    <t>Рекорд Европы "Женщины, ПОДА, ЮНИОРКИ" вес/кат: свыше 70,00 кг, Суммарный тоннаж</t>
  </si>
  <si>
    <t xml:space="preserve">Рекорд Европы, 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</si>
  <si>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Элита ФРЖ</t>
    </r>
  </si>
  <si>
    <t>Россия, Архангельская обл, Котласский район, п.Вычегодский</t>
  </si>
  <si>
    <t>Рекорд Европы "М, Ветераны_2, вес штанги 125 кг" абсолютный рекорд</t>
  </si>
  <si>
    <t>Рекорд Европы "М, Ветераны_1, вес штанги 125 кг" абсолютный рекорд</t>
  </si>
  <si>
    <t>Рекорд Европы "М, Ветераны_1, вес штанги 100 кг" абсолютный рекорд</t>
  </si>
  <si>
    <t>Рекорд Европы "М, Ветераны_2, вес штанги 100 кг" абсолютный рекорд</t>
  </si>
  <si>
    <t>Рекорд Европы "ЖЕНЩИНЫ, вес штанги 35 кг" абсолютный рекорд</t>
  </si>
  <si>
    <t>Рекорд Европы "Ж, ПОДА, Ветераны_1, вес штанги 35 кг" абсолютный рекорд</t>
  </si>
  <si>
    <t>Рекорд Европы "Ж, ПОДА, Ветераны_2, вес штанги 35 кг" абсолютный рекорд</t>
  </si>
  <si>
    <t>Рекорд Европы "М, ПОДА, Ветераны_1" вес/кат: до 70,00 кг, 13_повторений;</t>
  </si>
  <si>
    <t>Рекорд Европы "М, ПОДА" вес/кат: до 90,00 кг, 13_повторений;</t>
  </si>
  <si>
    <t>Рекорд Европы "М, ПОДА, ЮНИОРЫ" вес/кат: до 60,00 кг, 11_повторений;</t>
  </si>
  <si>
    <t>Рекорд Европы "М, ПОДА, ЮНИОРЫ" вес/кат: до 60,00 кг, 12_повторений;</t>
  </si>
  <si>
    <t>Рекорд Европы "М, ПОДА, ЮНИОРЫ" вес/кат: до 60,00 кг, 13_повторений;</t>
  </si>
  <si>
    <t>Рекорд Европы "М, ПОДА" вес/кат: до 60,00 кг, 13_повторений;</t>
  </si>
  <si>
    <t>Рекорд Европы "М, ПОДА" вес/кат: до 70,00 кг, 13_повторений;</t>
  </si>
  <si>
    <t>Рекорд Европы "М, ПОДА" вес/кат: до 80,00 кг, 13_повторений;</t>
  </si>
  <si>
    <t>Рекорд Европы "М, ПОДА, Ветераны_1" вес/кат: до 80,00 кг, 13_повторений;</t>
  </si>
  <si>
    <t>Рекорд Европы "М, ПОДА, Ветераны_1" вес/кат: до 90,00 кг, 13_повторений;</t>
  </si>
  <si>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Младшие юноши_2 (до 15 лет включительно), вес штанги 35 кг. (награждаются 3 места). 2 подход.</t>
    </r>
  </si>
  <si>
    <r>
      <t xml:space="preserve">4. </t>
    </r>
    <r>
      <rPr>
        <b/>
        <sz val="14"/>
        <color indexed="8"/>
        <rFont val="Times New Roman"/>
        <family val="1"/>
      </rPr>
      <t>"ЖИМОВОЙ МАРАФОН"</t>
    </r>
    <r>
      <rPr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Младшие юноши_2 (до 15 лет включительно), вес штанги 35 кг. (награждаются 3 места).    </t>
    </r>
    <r>
      <rPr>
        <b/>
        <sz val="16"/>
        <color indexed="8"/>
        <rFont val="Times New Roman"/>
        <family val="1"/>
      </rPr>
      <t>3 подход.</t>
    </r>
  </si>
  <si>
    <t>Мастер спорта МРОО "Федерация русского жима"</t>
  </si>
  <si>
    <t>Мастер спорта международного класса МРОО "Федерация русского жима"</t>
  </si>
  <si>
    <t>ЭЛИТА  РУССКОГО  ЖИМА  МРОО "Федерация русского жима"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</si>
  <si>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КМС_ФРЖ</t>
    </r>
  </si>
  <si>
    <t>ЭЛИТА  РУССКОГО  ЖИМА</t>
  </si>
  <si>
    <t>Номинация с весом штанги</t>
  </si>
  <si>
    <t>Элита</t>
  </si>
  <si>
    <t>МСМК</t>
  </si>
  <si>
    <t>МС</t>
  </si>
  <si>
    <t>КМС</t>
  </si>
  <si>
    <t>55 кг.</t>
  </si>
  <si>
    <t>75 кг.</t>
  </si>
  <si>
    <t>100 кг.</t>
  </si>
  <si>
    <t>125 кг.</t>
  </si>
  <si>
    <t>150 кг.</t>
  </si>
  <si>
    <t>2 Рекорда Европы, 2 Рекорда России</t>
  </si>
  <si>
    <t>Соревновательный дивизион</t>
  </si>
  <si>
    <t>КРЖ</t>
  </si>
  <si>
    <t>Чр.Дюж.</t>
  </si>
  <si>
    <t>Чёрт. Дюж.</t>
  </si>
  <si>
    <t>х</t>
  </si>
  <si>
    <r>
      <t>Рекорд Европы,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МС_ФРЖ</t>
    </r>
  </si>
  <si>
    <t>Рекорд Европы, МСМК_ФРЖ</t>
  </si>
  <si>
    <r>
      <rPr>
        <b/>
        <sz val="12"/>
        <color indexed="10"/>
        <rFont val="Times New Roman"/>
        <family val="1"/>
      </rPr>
      <t xml:space="preserve">Рекорд России, </t>
    </r>
    <r>
      <rPr>
        <sz val="12"/>
        <rFont val="Times New Roman"/>
        <family val="1"/>
      </rPr>
      <t>Элита_ФРЖ</t>
    </r>
  </si>
  <si>
    <t>Рекорд Европы, Элита_ФРЖ</t>
  </si>
  <si>
    <t>Судейская бригада МРОО ФРЖ</t>
  </si>
  <si>
    <t>Главный судья</t>
  </si>
  <si>
    <t>2 Национальная</t>
  </si>
  <si>
    <t xml:space="preserve">Старший судья </t>
  </si>
  <si>
    <t>Московская обл.</t>
  </si>
  <si>
    <t>Международная</t>
  </si>
  <si>
    <t>0005</t>
  </si>
  <si>
    <t>1 Национальная</t>
  </si>
  <si>
    <t>3 Национальная</t>
  </si>
  <si>
    <t>Боковой судья</t>
  </si>
  <si>
    <t>Региональная</t>
  </si>
  <si>
    <t>Технический судья</t>
  </si>
  <si>
    <t>Секретарь</t>
  </si>
  <si>
    <t>стажер</t>
  </si>
  <si>
    <t>Гальцова Д.А.</t>
  </si>
  <si>
    <t>Саньков М.А.</t>
  </si>
  <si>
    <t>Львов А.В.</t>
  </si>
  <si>
    <t>Пензенская обл.</t>
  </si>
  <si>
    <t>Безяев А.</t>
  </si>
  <si>
    <t>0666</t>
  </si>
  <si>
    <t>Морозова Н.Ю.</t>
  </si>
  <si>
    <t>Гуль И.П.</t>
  </si>
  <si>
    <t>Судья на взвешивании</t>
  </si>
  <si>
    <t>Ефремова С.Н.</t>
  </si>
  <si>
    <t>Секретарь-стажер</t>
  </si>
  <si>
    <t>Скубенко А.А.</t>
  </si>
  <si>
    <t>0579</t>
  </si>
  <si>
    <t>Тонких С.А.</t>
  </si>
  <si>
    <t>0537</t>
  </si>
  <si>
    <t>Зайцева Н.Е.</t>
  </si>
  <si>
    <t>0536</t>
  </si>
  <si>
    <t>Астафьев Д.Ю.</t>
  </si>
  <si>
    <t>0186</t>
  </si>
  <si>
    <t>0094</t>
  </si>
  <si>
    <t>0032</t>
  </si>
  <si>
    <t>Владимирская обл.</t>
  </si>
  <si>
    <t>Шарин Н.И.</t>
  </si>
  <si>
    <t>Ивановская обл.</t>
  </si>
  <si>
    <t>0117</t>
  </si>
  <si>
    <t>Семин В.В.</t>
  </si>
  <si>
    <t>Рекорд Европы "Женщины, ПОДА" вес/кат: до 60,00 кг, 12_повторений;</t>
  </si>
  <si>
    <t>Рекорд Европы "Женщины, ПОДА" вес/кат: до 60,00 кг, 13_повторений;</t>
  </si>
  <si>
    <t>Рекорд Европы "Женщины, ПОДА" вес/кат: свыше 70,00 кг, 12_повторений;</t>
  </si>
  <si>
    <t>Рекорд Европы "Женщины, ПОДА" вес/кат: свыше 70,00 кг, Суммарный тоннаж</t>
  </si>
  <si>
    <r>
      <t>Рекорд Европы,</t>
    </r>
    <r>
      <rPr>
        <sz val="12"/>
        <rFont val="Times New Roman"/>
        <family val="1"/>
      </rPr>
      <t xml:space="preserve"> КМС_ФРЖ</t>
    </r>
  </si>
  <si>
    <t>Женщины с ПОДА (открытый зачет), весовая категория до 60,00 кг;</t>
  </si>
  <si>
    <t>Ж, ПОДА, ЮНИОРКИ, весовая категория до 70,00 кг;</t>
  </si>
  <si>
    <t>М, ПОДА, Ветераны_2 (старше 40 лет), весовая категория до 70,00 кг;</t>
  </si>
  <si>
    <t>М, ПОДА, Ветераны_1 (старше 40 лет), весовая категория свыше 90,00 кг;</t>
  </si>
  <si>
    <t>М, ПОДА, Ветераны_1 (старше 40 лет), весовая категория до 90,00 кг;</t>
  </si>
  <si>
    <t>М, ПОДА, Ветераны_1 (старше 40 лет), весовая категория до 80,00 кг;</t>
  </si>
  <si>
    <t>М, ПОДА, Ветераны_1 (старше 40 лет), весовая категория до 70,00 кг;</t>
  </si>
  <si>
    <t>М, Спортсмены с ПОДА, весовая категория до 90,00 кг;</t>
  </si>
  <si>
    <t>М, Спортсмены с ПОДА (открытый зачет), весовая категория до 80,00 кг;</t>
  </si>
  <si>
    <t>М, Спортсмены с ПОДА (открытый зачет), весовая категория до 70,00 кг;</t>
  </si>
  <si>
    <t>М, Спортсмены с ПОДА (открытый зачет), весовая категория до 60,00 кг;</t>
  </si>
  <si>
    <t>М, ПОДА, ЮНИОРЫ, весовая категория до 60,00 кг;</t>
  </si>
  <si>
    <t>Женщины с ПОДА (открытый зачет), весовая категория свыше 70,00 кг;</t>
  </si>
  <si>
    <t>Рекорд Европы "Ж, Ветераны_1, ПОДА" вес/кат: свыше 70,00 кг, 13_повторений;</t>
  </si>
  <si>
    <t>Рекорд Европы "Ж, Ветераны_1, ПОДА" вес/кат: свыше 70,00 кг, Суммарный тоннаж</t>
  </si>
  <si>
    <t>ЖЕНЩИНЫ, Спортсмены с ПОДА;</t>
  </si>
  <si>
    <t>ЖЕНЩИНЫ;</t>
  </si>
  <si>
    <t>Женщины с ПОДА (открытый зачет), весовая категория до 50,00 кг;</t>
  </si>
  <si>
    <t>Рекорд Европы "Женщины, ПОДА" вес/кат: до 50,00 кг, 13_повторений;</t>
  </si>
  <si>
    <t>Рекорд Европы "Женщины, ПОДА" вес/кат: до 50,00 кг, Суммарный тоннаж</t>
  </si>
  <si>
    <t>М, ПОДА, Ветераны_2 (старше 50 лет), весовая категория до 90,00 кг;</t>
  </si>
  <si>
    <t>Ж, ПОДА, Ветераны-1, (старше 40 лет), весовая категория свыше 70,00 кг;</t>
  </si>
  <si>
    <t>Ж, ПОДА, Ветераны-2, (старше 50 лет), весовая категория свыше 70,00 кг;</t>
  </si>
  <si>
    <t>Ж, Мл.Девушки (до 15 лет включ.), весовая категория до 50,00 кг;</t>
  </si>
  <si>
    <t>Ж, Мл.Девушки (до 15 лет включ.), весовая категория свыше 70,00 кг;</t>
  </si>
  <si>
    <t>Рекорд Европы "Ж, Мл.Девушки" вес/кат: свыше 70,00 кг, Суммарный тоннаж</t>
  </si>
  <si>
    <t>Ж, Девушки (до 18 лет включ.), весовая категория свыше 70,00 кг;</t>
  </si>
  <si>
    <t>Рекорд Европы "Ж, Девушки" вес/кат: свыше 70,00 кг, Суммарный тоннаж</t>
  </si>
  <si>
    <t>Рекорд Европы "Ж, Девушки" вес/кат: до 50,00 кг, 8_повторений;</t>
  </si>
  <si>
    <t>Рекорд Европы "Женщины, ПОДА, ЮНИОРКИ" вес/кат: до 70,00 кг, 13_повторений;</t>
  </si>
  <si>
    <t>Рекорд Европы "Женщины, ПОДА, ЮНИОРКИ" вес/кат: свыше 70,00 кг, 13_повторений;</t>
  </si>
  <si>
    <t>Рекорд Европы "Ж, Девушки" вес/кат: до 50,00 кг, 13_повторений;</t>
  </si>
  <si>
    <t>Рекорд Европы "Ж, Девушки" вес/кат: до 50,00 кг, Суммарный тоннаж</t>
  </si>
  <si>
    <t>Ж, Девушки (до 18 лет включ.), весовая категория до 50,00 кг;</t>
  </si>
  <si>
    <t>Рекорд Европы "Ж, Мл.Девушки" вес/кат: до 50,00 кг, 8_повторений;</t>
  </si>
  <si>
    <t>Рекорд Европы "Ж, Мл.Девушки" вес/кат: до 50,00 кг, 13_повторений;</t>
  </si>
  <si>
    <t>Рекорд Европы "Ж, Мл.Девушки" вес/кат: до 50,00 кг, Суммарный тоннаж</t>
  </si>
  <si>
    <t>Ж, Юниорки (до 23 лет включ.), весовая категория свыше 70,00 кг;</t>
  </si>
  <si>
    <t>Ж, Юниорки (до 23 лет включ.), весовая категория до 50,00 кг;</t>
  </si>
  <si>
    <t>Ж, Юниорки (до 23 лет включ.), весовая категория до 60,00 кг;</t>
  </si>
  <si>
    <t>Рекорд Европы "Ж, Юниорки" вес/кат: до 50,00 кг, 8_повторений;</t>
  </si>
  <si>
    <t>Рекорд Европы "Ж, Юниорки" вес/кат: до 50,00 кг, 13_повторений;</t>
  </si>
  <si>
    <t>Рекорд Европы "Ж, Юниорки" вес/кат: до 50,00 кг, Суммарный тоннаж</t>
  </si>
  <si>
    <t>Рекорд Европы "Ж, Юниорки" вес/кат: до 60,00 кг, 13_повторений;</t>
  </si>
  <si>
    <t>Рекорд Европы "Ж, Юниорки" вес/кат: до 60,00 кг, Суммарный тоннаж</t>
  </si>
  <si>
    <t>Рекорд Европы "Ж, Мл.Девушки" вес/кат: свыше 70,00 кг, 13_повторений;</t>
  </si>
  <si>
    <t>Рекорд Европы "Ж, Девушки" вес/кат: свыше 70,00 кг, 13_повторений;</t>
  </si>
  <si>
    <t>Ж, Мл.Девушки (до 15 лет включ.);</t>
  </si>
  <si>
    <t>Ж, Девушки (до 18 лет включ.);</t>
  </si>
  <si>
    <t>Ж, Юниорки (до 23 лет включ.);</t>
  </si>
  <si>
    <t>Женщины (открытый зачет);</t>
  </si>
  <si>
    <t>Женщины (открытый зачет), весовая категория до 50,00 кг;</t>
  </si>
  <si>
    <t>Женщины (открытый зачет), весовая категория до 60,00 кг;</t>
  </si>
  <si>
    <t>Рекорд Европы "Женщины" вес/кат: до 60,00 кг, 13_повторений;</t>
  </si>
  <si>
    <t>Рекорд Европы "Женщины" вес/кат: до 50,00 кг, 8_повторений;</t>
  </si>
  <si>
    <t>Рекорд Европы "Женщины" вес/кат: до 50,00 кг, 13_повторений;</t>
  </si>
  <si>
    <t>Рекорд Европы "Женщины" вес/кат: до 50,00 кг, Суммарный тоннаж</t>
  </si>
  <si>
    <t>Рекорд Европы "Женщины" вес/кат: до 60,00 кг, Суммарный тоннаж</t>
  </si>
  <si>
    <t>Рекорд Европы "Ж, Юниорки" вес/кат: свыше 70,00 кг, _ 13_повторений;</t>
  </si>
  <si>
    <t>Рекорд Европы "Ж, Юниорки" вес/кат: свыше 70,00 кг, Суммарный тоннаж</t>
  </si>
  <si>
    <t>Женщины (открытый зачет), весовая категория до 70,00 кг;</t>
  </si>
  <si>
    <t>Рекорд Европы "Женщины" вес/кат: до 70,00 кг, 13_повторений;</t>
  </si>
  <si>
    <t>Рекорд Европы "Женщины" вес/кат: до 70,00 кг, Суммарный тоннаж</t>
  </si>
  <si>
    <t>Женщины (открытый зачет), весовая категория свыше 70,00 кг;</t>
  </si>
  <si>
    <t>Рекорд Европы "Женщины" вес/кат: свыше 70,00 кг, 12_повторений;</t>
  </si>
  <si>
    <t>Рекорд Европы "Женщины" вес/кат: свыше 70,00 кг, 13_повторений;</t>
  </si>
  <si>
    <t>Рекорд Европы "Женщины" вес/кат: свыше 70,00 кг, Суммарный тоннаж</t>
  </si>
  <si>
    <t>Женщины, Ветераны-1, (старше 40 лет);</t>
  </si>
  <si>
    <t>Рекорд Европы "Ж, Ветераны_1" вес/кат: до 70,00 кг, 13_повторений;</t>
  </si>
  <si>
    <t>Рекорд Европы "Ж, Ветераны_1" вес/кат: до 70,00 кг, Суммарный тоннаж</t>
  </si>
  <si>
    <t>Женщины, Ветераны-2, (старше 50 лет);</t>
  </si>
  <si>
    <t>Рекорд Европы "Ж, Ветераны_1" вес/кат: до 60,00 кг, 13_повторений;</t>
  </si>
  <si>
    <t>Рекорд Европы "Ж, Ветераны_1" вес/кат: до 60,00 кг, Суммарный тоннаж</t>
  </si>
  <si>
    <t>Ж, Ветераны-1, (старше 40 лет), весовая категория до 60,00 кг;</t>
  </si>
  <si>
    <t>Ж, Ветераны-1, (старше 40 лет), весовая категория до 70,00 кг;</t>
  </si>
  <si>
    <t>Ж, Ветераны-1, (старше 40 лет), весовая категория свыше 70,00 кг;</t>
  </si>
  <si>
    <t>Рекорд Европы "Ж, Ветераны_1" вес/кат: свыше 70,00 кг, 13_повторений;</t>
  </si>
  <si>
    <t>Рекорд Европы "Ж, Ветераны_1" вес/кат: свыше 70,00 кг, Суммарный тоннаж</t>
  </si>
  <si>
    <t>Ж, Ветераны-2, (старше 50 лет), весовая категория до 60,00 кг;</t>
  </si>
  <si>
    <t>Рекорд Европы "Ж, Ветераны_2" вес/кат: до 60,00 кг, 13_повторений;</t>
  </si>
  <si>
    <t>Рекорд Европы "Ж, Ветераны_2" вес/кат: до 60,00 кг, Суммарный тоннаж</t>
  </si>
  <si>
    <t>Ж, Ветераны-2, (старше 50 лет), весовая категория свыше 70,00 кг;</t>
  </si>
  <si>
    <t>Рекорд Европы "Ж, Ветераны_2" вес/кат: свыше 70,00 кг, 13_повторений;</t>
  </si>
  <si>
    <t>Рекорд Европы "Ж, Ветераны_2" вес/кат: свыше 70,00 кг, Суммарный тоннаж</t>
  </si>
  <si>
    <t>Женщины, Ветераны-3, (старше 60 лет);</t>
  </si>
  <si>
    <t>Рекорд Европы "Ж, Ветераны_3" вес/кат: до 60,00 кг, 13_повторений;</t>
  </si>
  <si>
    <t>Рекорд Европы "Ж, Ветераны_3" вес/кат: до 60,00 кг, Суммарный тоннаж</t>
  </si>
  <si>
    <t>"М, МЛ.Юноши-2, до 15 лет включительно" вес/кат до 60 кг.</t>
  </si>
  <si>
    <t>"М, МЛ.Юноши-1, до 13 лет включительно" вес/кат до 60 кг.</t>
  </si>
  <si>
    <t>"М, МЛ.Юноши-2, до 15 лет включительно" вес/кат до 70 кг.</t>
  </si>
  <si>
    <t>"М, Юноши, до 18 лет включительно" вес/кат до 60,00 кг.</t>
  </si>
  <si>
    <t>"М, Юноши, до 18 лет включительно" вес/кат до 80 кг.</t>
  </si>
  <si>
    <t>"Мужчины, Юноши, до 18 лет включительно";</t>
  </si>
  <si>
    <t>"М, Юниоры, до 23 лет включительно" вес/кат до 60,00 кг.</t>
  </si>
  <si>
    <t>"М, Юниоры, до 23 лет включительно" вес/кат до 70,00 кг.</t>
  </si>
  <si>
    <t>"М, Юниоры, до 23 лет включительно" вес/кат до 80,00 кг.</t>
  </si>
  <si>
    <t>"М, Юниоры, до 23 лет включительно" вес/кат до 90,00 кг.</t>
  </si>
  <si>
    <t>"М, Юниоры, до 23 лет включительно" вес/кат до 100,00 кг.</t>
  </si>
  <si>
    <t>"М, Юниоры, до 23 лет включительно" вес/кат до 110,00 кг.</t>
  </si>
  <si>
    <t>М, Ветераны_1 (старше 40 лет);</t>
  </si>
  <si>
    <t>М, Ветераны_1 (старше 40 лет), весовая категория до 90 кг;</t>
  </si>
  <si>
    <t>М, Ветераны_1 (старше 40 лет), весовая категория до 100 кг;</t>
  </si>
  <si>
    <t>Россия, Рязанская область, г.Рязань</t>
  </si>
  <si>
    <t>М, Ветераны_1 (старше 40 лет), весовая категория до 110 кг;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</si>
  <si>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2_спортивный</t>
    </r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</si>
  <si>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3_спортивный</t>
    </r>
  </si>
  <si>
    <t>М, Ветераны_1 (старше 40 лет), весовая категория до 120 кг;</t>
  </si>
  <si>
    <t>М, Ветераны_1 (старше 40 лет), весовая категория свыше 120 кг;</t>
  </si>
  <si>
    <t>Россия, Московская обл, Шаховской р-он, д.Дор</t>
  </si>
  <si>
    <t>М, Ветераны_2 (старше 50 лет);</t>
  </si>
  <si>
    <t>М, Ветераны_2 (старше 50 лет), весовая категория до 80 кг;</t>
  </si>
  <si>
    <t>М, Ветераны_2 (старше 50 лет), весовая категория до 90 кг;</t>
  </si>
  <si>
    <t>М, Ветераны_2 (старше 50 лет), весовая категория до 110 кг;</t>
  </si>
  <si>
    <t>М, Ветераны_3 (старше 60 лет), весовая категория до 90 кг;</t>
  </si>
  <si>
    <r>
      <rPr>
        <b/>
        <sz val="12"/>
        <color indexed="10"/>
        <rFont val="Times New Roman"/>
        <family val="1"/>
      </rPr>
      <t>Рекорд Европы</t>
    </r>
    <r>
      <rPr>
        <sz val="12"/>
        <rFont val="Times New Roman"/>
        <family val="1"/>
      </rPr>
      <t>, 1_спортивный</t>
    </r>
  </si>
  <si>
    <t>М, Ветераны_2 (старше 50 лет), весовая категория до 100 кг;</t>
  </si>
  <si>
    <t>М, Ветераны_3 (старше 60 лет), весовая категория до 100 кг;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</si>
  <si>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1_спортивный</t>
    </r>
  </si>
  <si>
    <t>М, Ветераны_3 (старше 60 лет);</t>
  </si>
  <si>
    <t>М, Ветераны_3 (старше 60 лет), весовая категория до 80 кг;</t>
  </si>
  <si>
    <t>М, Ветераны_3 (старше 60 лет), весовая категория до 120 кг;</t>
  </si>
  <si>
    <t>М, Ветераны_2 (старше 50 лет), весовая категория до 120 кг;</t>
  </si>
  <si>
    <t>М, Ветераны_4 (старше 70 лет);</t>
  </si>
  <si>
    <t>М, Ветераны_4 (старше 70 лет), весовая категория до 90 кг;</t>
  </si>
  <si>
    <t>Мужчины (открытый зачёт);</t>
  </si>
  <si>
    <t>Мужчины (открытый зачёт), весовая категория до 60 кг;</t>
  </si>
  <si>
    <t>Мужчины (открытый зачёт), весовая категория до 70 кг;</t>
  </si>
  <si>
    <t>Мужчины (открытый зачёт), весовая категория до 80 кг;</t>
  </si>
  <si>
    <t>Мужчины (открытый зачёт), весовая категория до 90 кг;</t>
  </si>
  <si>
    <t>Мужчины (открытый зачёт), весовая категория до 100 кг;</t>
  </si>
  <si>
    <r>
      <rPr>
        <b/>
        <sz val="12"/>
        <color indexed="10"/>
        <rFont val="Times New Roman"/>
        <family val="1"/>
      </rPr>
      <t>Рекорд Европы,</t>
    </r>
    <r>
      <rPr>
        <sz val="12"/>
        <rFont val="Times New Roman"/>
        <family val="1"/>
      </rPr>
      <t xml:space="preserve"> КМС_ФРЖ</t>
    </r>
  </si>
  <si>
    <t>Рекорд Европы "М, МЛ.Юноши_1" вес/кат: до 60,00 кг, 13_повторений;</t>
  </si>
  <si>
    <t>Рекорд Европы "М, МЛ.Юноши_1" вес/кат: до 60,00 кг, Суммарный тоннаж</t>
  </si>
  <si>
    <t>Рекорд Европы "М, МЛ.Юноши_2" вес/кат: до 60,00 кг, Суммарный тоннаж</t>
  </si>
  <si>
    <t>Рекорд Европы "М, МЛ.Юноши_2" вес/кат: до 60,00 кг, 13_повторений;</t>
  </si>
  <si>
    <t>Рекорд Европы "М, МЛ.Юноши_2" вес/кат: до 70,00 кг, 11_повторений;</t>
  </si>
  <si>
    <t>Рекорд Европы "М, МЛ.Юноши_2" вес/кат: до 70,00 кг, Суммарный тоннаж</t>
  </si>
  <si>
    <t>Рекорд Европы "М, Юноши" вес/кат: до 60,00 кг, 13_повторений;</t>
  </si>
  <si>
    <t>Рекорд Европы "М, Юноши" вес/кат: до 60,00 кг, Суммарный тоннаж</t>
  </si>
  <si>
    <t>Рекорд Европы "М, Юноши" вес/кат: до 70,00 кг, 11_повторений;</t>
  </si>
  <si>
    <t>Рекорд Европы "М, Юноши" вес/кат: до 70,00 кг, 12_повторений;</t>
  </si>
  <si>
    <t>Рекорд Европы "М, Юноши" вес/кат: до 70,00 кг, Суммарный тоннаж</t>
  </si>
  <si>
    <t>Рекорд Европы "М, Юноши" вес/кат: до 80,00 кг, 13_повторений;</t>
  </si>
  <si>
    <t>Рекорд Европы "М, Юноши" вес/кат: до 80,00 кг, Суммарный тоннаж</t>
  </si>
  <si>
    <t>Рекорд Европы "М, Юниоры" вес/кат: до 60,00 кг, 13_повторений;</t>
  </si>
  <si>
    <t>Рекорд Европы "М, Юниоры" вес/кат: до 60,00 кг, Суммарный тоннаж</t>
  </si>
  <si>
    <t>Рекорд Европы "М, Юниоры" вес/кат: до 70,00 кг, 11_повторений;</t>
  </si>
  <si>
    <t>Рекорд Европы "М, Юниоры" вес/кат: до 70,00 кг, 12_повторений;</t>
  </si>
  <si>
    <t>Рекорд Европы "М, Юниоры" вес/кат: до 70,00 кг, Суммарный тоннаж</t>
  </si>
  <si>
    <t>Рекорд Европы  "М, Юниоры" вес/кат: до 80,00 кг, 13_повторений;</t>
  </si>
  <si>
    <t>Рекорд Европы "М, Юниоры" вес/кат: до 80,00 кг, Суммарный тоннаж</t>
  </si>
  <si>
    <t>Рекорд Европы "М, Юниоры" вес/кат: до 90,00 кг, 11_повторений;</t>
  </si>
  <si>
    <t>Рекорд Европы "М, Юниоры" вес/кат: до 90,00 кг, 13_повторений;</t>
  </si>
  <si>
    <t>Рекорд Европы "М, Юниоры" вес/кат: до 90,00 кг, Суммарный тоннаж</t>
  </si>
  <si>
    <t>Рекорд Европы "М, Юниоры" вес/кат: до 100,00 кг, 13_повторений;</t>
  </si>
  <si>
    <t>Рекорд Европы "М, Юниоры" вес/кат: до 100,00 кг, Суммарный тоннаж</t>
  </si>
  <si>
    <t>Рекорд Европы "М, Юниоры" вес/кат: до 110,00 кг, 10_повторений;</t>
  </si>
  <si>
    <t>Рекорд Европы "М, Юниоры" вес/кат: до 110,00 кг, 13_повторений;</t>
  </si>
  <si>
    <t>Рекорд Европы "М, Юниоры" вес/кат: до 110,00 кг, Суммарный тоннаж</t>
  </si>
  <si>
    <t>Рекорд Европы "М, Ветераны_1" вес/кат: до 90,00 кг, 13_повторений;</t>
  </si>
  <si>
    <t>Рекорд Европы "М, Ветераны_1" вес/кат: до 90,00 кг, Суммарный тоннаж</t>
  </si>
  <si>
    <t>Рекорд Европы "М, Ветераны_2" вес/кат: до 100,00 кг, 12_повторений;</t>
  </si>
  <si>
    <t>Рекорд Европы "М, Ветераны_2" вес/кат: до 100,00 кг, 13_повторений;</t>
  </si>
  <si>
    <t>Рекорд Европы "М, Ветераны_2" вес/кат: до 100,00 кг, Суммарный тоннаж</t>
  </si>
  <si>
    <t>Рекорд Европы "М, Ветераны_1" вес/кат: до 100,00 кг, 12_повторений;</t>
  </si>
  <si>
    <t>Рекорд Европы "М, Ветераны_1" вес/кат: до 100,00 кг, 13_повторений;</t>
  </si>
  <si>
    <t>Рекорд Европы "М, Ветераны_1" вес/кат: до 100,00 кг, Суммарный тоннаж</t>
  </si>
  <si>
    <t>М, Ветераны_1 (старше 40 лет), весовая категория до 80 кг;</t>
  </si>
  <si>
    <t>Рекорд Европы "М, Ветераны_1" вес/кат: до 80,00 кг, 13_повторений;</t>
  </si>
  <si>
    <t>Рекорд Европы "М, Ветераны_1" вес/кат: до 80,00 кг, Суммарный тоннаж</t>
  </si>
  <si>
    <t>Рекорд Европы "М, Ветераны_1" вес/кат: до 110,00 кг, 11_повторений;</t>
  </si>
  <si>
    <t>Рекорд Европы "М, Ветераны_1" вес/кат: до 110,00 кг, 13_повторений;</t>
  </si>
  <si>
    <t>Рекорд Европы "М, Ветераны_1" вес/кат: до 110,00 кг, Суммарный тоннаж</t>
  </si>
  <si>
    <t>Рекорд Европы "М, Ветераны_1" вес/кат: до 120,00 кг, 12_повторений;</t>
  </si>
  <si>
    <t>Рекорд Европы "М, Ветераны_1" вес/кат: до 120,00 кг, 13_повторений;</t>
  </si>
  <si>
    <t>Рекорд Европы "М, Ветераны_1" вес/кат: до 120,00 кг, Суммарный тоннаж</t>
  </si>
  <si>
    <t>Рекорд Европы "М, Ветераны_1" вес/кат: свыше 120,00 кг, 13_повторений;</t>
  </si>
  <si>
    <t>Рекорд Европы "М, Ветераны_2" вес/кат: до 80,00 кг, 13_повторений;</t>
  </si>
  <si>
    <t>Рекорд Европы "М, Ветераны_2" вес/кат: до 80,00 кг, Суммарный тоннаж</t>
  </si>
  <si>
    <t>Рекорд Европы "М, Ветераны_2" вес/кат: до 90,00 кг, 13_повторений;</t>
  </si>
  <si>
    <t>Рекорд Европы "М, Ветераны_2" вес/кат: до 90,00 кг, Суммарный тоннаж</t>
  </si>
  <si>
    <t>Рекорд Европы "М, Ветераны_2" вес/кат: до 110,00 кг, 11_повторений;</t>
  </si>
  <si>
    <t>Рекорд Европы "М, Ветераны_2" вес/кат: до 110,00 кг, 13_повторений;</t>
  </si>
  <si>
    <t>Рекорд Европы "М, Ветераны_2" вес/кат: до 120,00 кг, 13_повторений;</t>
  </si>
  <si>
    <t>Рекорд Европы "М, Ветераны_2" вес/кат: до 120,00 кг, Суммарный тоннаж</t>
  </si>
  <si>
    <t>Рекорд Европы "М, Ветераны_3" вес/кат: до 80,00 кг, 13_повторений;</t>
  </si>
  <si>
    <t>Рекорд Европы "М, Ветераны_3" вес/кат: до 80,00 кг, Суммарный тоннаж</t>
  </si>
  <si>
    <t>Рекорд Европы "М, Ветераны_3" вес/кат: до 90,00 кг, 12_повторений;</t>
  </si>
  <si>
    <t>Рекорд Европы "М, Ветераны_3" вес/кат: до 90,00 кг, 13_повторений;</t>
  </si>
  <si>
    <t>Рекорд Европы "М, Ветераны_3" вес/кат: до 90,00 кг, Суммарный тоннаж</t>
  </si>
  <si>
    <t>Рекорд Европы "М, Ветераны_3" вес/кат: до 120,00 кг, 13_повторений;</t>
  </si>
  <si>
    <t>Рекорд Европы "М, Ветераны_3" вес/кат: до 120,00 кг, Суммарный тоннаж</t>
  </si>
  <si>
    <t>Рекорд Европы "М, Ветераны_4" вес/кат: до 90,00 кг, 13_повторений;</t>
  </si>
  <si>
    <t>Рекорд Европы "М, Ветераны_4" вес/кат: до 90,00 кг, Суммарный тоннаж</t>
  </si>
  <si>
    <t>Рекорд Европы "Мужчины" вес/кат: до 60,00 кг, 13_повторений;</t>
  </si>
  <si>
    <t>Рекорд Европы "Мужчины" вес/кат: до 60,00 кг, Суммарный тоннаж</t>
  </si>
  <si>
    <t>Рекорд Европы "Мужчины" вес/кат: до 70,00 кг, 13_повторений;</t>
  </si>
  <si>
    <t>Рекорд Европы "Мужчины" вес/кат: до 70,00 кг, Суммарный тоннаж</t>
  </si>
  <si>
    <t>Рекорд Европы "Мужчины" вес/кат: до 80,00 кг, 13_повторений;</t>
  </si>
  <si>
    <t>Рекорд Европы "Мужчины" вес/кат: до 80,00 кг, Суммарный тоннаж</t>
  </si>
  <si>
    <t>Рекорд Европы "Мужчины" вес/кат: до 90,00 кг, 13_повторений;</t>
  </si>
  <si>
    <t>Рекорд Европы "Мужчины" вес/кат: до 90,00 кг, Суммарный тоннаж</t>
  </si>
  <si>
    <t>Рекорд Европы "Мужчины" вес/кат: до 100,00 кг, 13_повторений;</t>
  </si>
  <si>
    <t>Рекорд Европы "Мужчины" вес/кат: до 100,00 кг, Суммарный тоннаж</t>
  </si>
  <si>
    <t>Мужчины (открытый зачёт), весовая категория до 110 кг;</t>
  </si>
  <si>
    <t>Рекорд Европы "Мужчины" вес/кат: до 110,00 кг, 13_повторений;</t>
  </si>
  <si>
    <t>Рекорд Европы "Мужчины" вес/кат: до 110,00 кг, Суммарный тоннаж</t>
  </si>
  <si>
    <t>Рекорд Европы "Мужчины" вес/кат: до 110,00 кг, 10_повторений;</t>
  </si>
  <si>
    <t>Мужчины (открытый зачёт), весовая категория до 120 кг;</t>
  </si>
  <si>
    <t>Рекорд Европы "Мужчины" вес/кат: до 120,00 кг, 13_повторений;</t>
  </si>
  <si>
    <t>Рекорд Европы "Мужчины" вес/кат: до 120,00 кг, Суммарный тоннаж</t>
  </si>
  <si>
    <t>27 июля 1989 (М)</t>
  </si>
  <si>
    <t>Рекорд Европы "Мужчины" вес/кат: до 120,00 кг, 12_повторений;</t>
  </si>
  <si>
    <t>Мужчины (открытый зачёт), весовая категория свыше 120 кг;</t>
  </si>
  <si>
    <t>Рекорд Европы "Мужчины" вес/кат: свыше 120,00 кг, 13_повторений;</t>
  </si>
  <si>
    <t>Рекорд Европы "Мужчины" вес/кат: свыше 120,00 кг, Суммарный тоннаж</t>
  </si>
  <si>
    <t>Ж, Ветераны-3, (старше 60 лет), весовая категория до 60,00 кг;</t>
  </si>
  <si>
    <t>Мужские номинации, СПОРТСМЕНЫ с ПОДА;</t>
  </si>
  <si>
    <t>23 ноября 2013 (суббота): «Чёртова Дюжина»: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</si>
</sst>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.##0&quot;р.&quot;;[Red]#.##0&quot;р.&quot;"/>
    <numFmt numFmtId="177" formatCode="#.##0_р_.;[Red]#.##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"/>
    <numFmt numFmtId="184" formatCode="#,##0.000&quot;р.&quot;;[Red]#,##0.000&quot;р.&quot;"/>
    <numFmt numFmtId="185" formatCode="[$-FC19]d\ mmmm\ yyyy\ &quot;г.&quot;"/>
    <numFmt numFmtId="186" formatCode="[$-F400]h:mm:ss\ AM/PM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u val="single"/>
      <sz val="6"/>
      <color indexed="12"/>
      <name val="Arial Cyr"/>
      <family val="0"/>
    </font>
    <font>
      <u val="single"/>
      <sz val="7.7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6"/>
      <color indexed="10"/>
      <name val="Times New Roman"/>
      <family val="1"/>
    </font>
    <font>
      <sz val="20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20"/>
      <color theme="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  <font>
      <sz val="16"/>
      <color rgb="FFFF0000"/>
      <name val="Times New Roman"/>
      <family val="1"/>
    </font>
    <font>
      <sz val="20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5" fillId="25" borderId="0" applyNumberFormat="0" applyBorder="0" applyAlignment="0" applyProtection="0"/>
    <xf numFmtId="0" fontId="61" fillId="26" borderId="0" applyNumberFormat="0" applyBorder="0" applyAlignment="0" applyProtection="0"/>
    <xf numFmtId="0" fontId="15" fillId="17" borderId="0" applyNumberFormat="0" applyBorder="0" applyAlignment="0" applyProtection="0"/>
    <xf numFmtId="0" fontId="61" fillId="27" borderId="0" applyNumberFormat="0" applyBorder="0" applyAlignment="0" applyProtection="0"/>
    <xf numFmtId="0" fontId="15" fillId="19" borderId="0" applyNumberFormat="0" applyBorder="0" applyAlignment="0" applyProtection="0"/>
    <xf numFmtId="0" fontId="61" fillId="28" borderId="0" applyNumberFormat="0" applyBorder="0" applyAlignment="0" applyProtection="0"/>
    <xf numFmtId="0" fontId="15" fillId="29" borderId="0" applyNumberFormat="0" applyBorder="0" applyAlignment="0" applyProtection="0"/>
    <xf numFmtId="0" fontId="61" fillId="30" borderId="0" applyNumberFormat="0" applyBorder="0" applyAlignment="0" applyProtection="0"/>
    <xf numFmtId="0" fontId="15" fillId="31" borderId="0" applyNumberFormat="0" applyBorder="0" applyAlignment="0" applyProtection="0"/>
    <xf numFmtId="0" fontId="61" fillId="32" borderId="0" applyNumberFormat="0" applyBorder="0" applyAlignment="0" applyProtection="0"/>
    <xf numFmtId="0" fontId="15" fillId="33" borderId="0" applyNumberFormat="0" applyBorder="0" applyAlignment="0" applyProtection="0"/>
    <xf numFmtId="0" fontId="61" fillId="34" borderId="0" applyNumberFormat="0" applyBorder="0" applyAlignment="0" applyProtection="0"/>
    <xf numFmtId="0" fontId="15" fillId="35" borderId="0" applyNumberFormat="0" applyBorder="0" applyAlignment="0" applyProtection="0"/>
    <xf numFmtId="0" fontId="61" fillId="36" borderId="0" applyNumberFormat="0" applyBorder="0" applyAlignment="0" applyProtection="0"/>
    <xf numFmtId="0" fontId="15" fillId="37" borderId="0" applyNumberFormat="0" applyBorder="0" applyAlignment="0" applyProtection="0"/>
    <xf numFmtId="0" fontId="61" fillId="38" borderId="0" applyNumberFormat="0" applyBorder="0" applyAlignment="0" applyProtection="0"/>
    <xf numFmtId="0" fontId="15" fillId="39" borderId="0" applyNumberFormat="0" applyBorder="0" applyAlignment="0" applyProtection="0"/>
    <xf numFmtId="0" fontId="61" fillId="40" borderId="0" applyNumberFormat="0" applyBorder="0" applyAlignment="0" applyProtection="0"/>
    <xf numFmtId="0" fontId="15" fillId="29" borderId="0" applyNumberFormat="0" applyBorder="0" applyAlignment="0" applyProtection="0"/>
    <xf numFmtId="0" fontId="61" fillId="41" borderId="0" applyNumberFormat="0" applyBorder="0" applyAlignment="0" applyProtection="0"/>
    <xf numFmtId="0" fontId="15" fillId="31" borderId="0" applyNumberFormat="0" applyBorder="0" applyAlignment="0" applyProtection="0"/>
    <xf numFmtId="0" fontId="61" fillId="42" borderId="0" applyNumberFormat="0" applyBorder="0" applyAlignment="0" applyProtection="0"/>
    <xf numFmtId="0" fontId="15" fillId="43" borderId="0" applyNumberFormat="0" applyBorder="0" applyAlignment="0" applyProtection="0"/>
    <xf numFmtId="0" fontId="62" fillId="44" borderId="1" applyNumberFormat="0" applyAlignment="0" applyProtection="0"/>
    <xf numFmtId="0" fontId="16" fillId="13" borderId="2" applyNumberFormat="0" applyAlignment="0" applyProtection="0"/>
    <xf numFmtId="0" fontId="63" fillId="45" borderId="3" applyNumberFormat="0" applyAlignment="0" applyProtection="0"/>
    <xf numFmtId="0" fontId="17" fillId="46" borderId="4" applyNumberFormat="0" applyAlignment="0" applyProtection="0"/>
    <xf numFmtId="0" fontId="64" fillId="45" borderId="1" applyNumberFormat="0" applyAlignment="0" applyProtection="0"/>
    <xf numFmtId="0" fontId="18" fillId="46" borderId="2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19" fillId="0" borderId="6" applyNumberFormat="0" applyFill="0" applyAlignment="0" applyProtection="0"/>
    <xf numFmtId="0" fontId="67" fillId="0" borderId="7" applyNumberFormat="0" applyFill="0" applyAlignment="0" applyProtection="0"/>
    <xf numFmtId="0" fontId="20" fillId="0" borderId="8" applyNumberFormat="0" applyFill="0" applyAlignment="0" applyProtection="0"/>
    <xf numFmtId="0" fontId="68" fillId="0" borderId="9" applyNumberFormat="0" applyFill="0" applyAlignment="0" applyProtection="0"/>
    <xf numFmtId="0" fontId="21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22" fillId="0" borderId="12" applyNumberFormat="0" applyFill="0" applyAlignment="0" applyProtection="0"/>
    <xf numFmtId="0" fontId="70" fillId="47" borderId="13" applyNumberFormat="0" applyAlignment="0" applyProtection="0"/>
    <xf numFmtId="0" fontId="23" fillId="48" borderId="14" applyNumberFormat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0">
      <alignment/>
      <protection/>
    </xf>
    <xf numFmtId="0" fontId="9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26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76" fillId="0" borderId="17" applyNumberFormat="0" applyFill="0" applyAlignment="0" applyProtection="0"/>
    <xf numFmtId="0" fontId="28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78" fillId="54" borderId="0" applyNumberFormat="0" applyBorder="0" applyAlignment="0" applyProtection="0"/>
    <xf numFmtId="0" fontId="30" fillId="7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9" xfId="90" applyFont="1" applyFill="1" applyBorder="1" applyAlignment="1">
      <alignment horizontal="center" vertical="center" wrapText="1"/>
      <protection/>
    </xf>
    <xf numFmtId="0" fontId="3" fillId="0" borderId="19" xfId="93" applyFont="1" applyFill="1" applyBorder="1" applyAlignment="1">
      <alignment horizontal="center" vertical="center" wrapText="1"/>
      <protection/>
    </xf>
    <xf numFmtId="2" fontId="3" fillId="0" borderId="19" xfId="90" applyNumberFormat="1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0" fillId="0" borderId="0" xfId="0" applyAlignment="1">
      <alignment wrapText="1"/>
    </xf>
    <xf numFmtId="0" fontId="79" fillId="0" borderId="0" xfId="0" applyFont="1" applyAlignment="1">
      <alignment wrapText="1"/>
    </xf>
    <xf numFmtId="0" fontId="7" fillId="0" borderId="19" xfId="93" applyFont="1" applyFill="1" applyBorder="1" applyAlignment="1">
      <alignment horizontal="center" vertical="center" wrapText="1"/>
      <protection/>
    </xf>
    <xf numFmtId="0" fontId="80" fillId="0" borderId="19" xfId="0" applyFont="1" applyFill="1" applyBorder="1" applyAlignment="1">
      <alignment horizontal="center" vertical="center"/>
    </xf>
    <xf numFmtId="0" fontId="3" fillId="0" borderId="19" xfId="93" applyNumberFormat="1" applyFont="1" applyFill="1" applyBorder="1" applyAlignment="1">
      <alignment horizontal="center" vertical="center" wrapText="1"/>
      <protection/>
    </xf>
    <xf numFmtId="1" fontId="6" fillId="0" borderId="19" xfId="93" applyNumberFormat="1" applyFont="1" applyFill="1" applyBorder="1" applyAlignment="1">
      <alignment horizontal="center" vertical="center" wrapText="1"/>
      <protection/>
    </xf>
    <xf numFmtId="0" fontId="6" fillId="0" borderId="19" xfId="9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3" fillId="0" borderId="19" xfId="90" applyFont="1" applyFill="1" applyBorder="1" applyAlignment="1">
      <alignment horizontal="left" vertical="center" wrapText="1"/>
      <protection/>
    </xf>
    <xf numFmtId="14" fontId="3" fillId="0" borderId="19" xfId="90" applyNumberFormat="1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wrapText="1"/>
    </xf>
    <xf numFmtId="0" fontId="3" fillId="0" borderId="20" xfId="90" applyFont="1" applyFill="1" applyBorder="1" applyAlignment="1">
      <alignment horizontal="center" vertical="center" wrapText="1"/>
      <protection/>
    </xf>
    <xf numFmtId="49" fontId="14" fillId="0" borderId="20" xfId="90" applyNumberFormat="1" applyFont="1" applyFill="1" applyBorder="1" applyAlignment="1">
      <alignment horizontal="center" vertical="center" wrapText="1"/>
      <protection/>
    </xf>
    <xf numFmtId="14" fontId="3" fillId="0" borderId="21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14" fillId="0" borderId="19" xfId="9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0" xfId="90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32" fillId="0" borderId="20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0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80" fillId="0" borderId="20" xfId="0" applyFont="1" applyFill="1" applyBorder="1" applyAlignment="1">
      <alignment horizontal="center" vertical="center"/>
    </xf>
    <xf numFmtId="49" fontId="32" fillId="57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0" fillId="0" borderId="19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1" fillId="0" borderId="0" xfId="0" applyFont="1" applyAlignment="1">
      <alignment wrapText="1"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6" fillId="58" borderId="19" xfId="93" applyNumberFormat="1" applyFont="1" applyFill="1" applyBorder="1" applyAlignment="1">
      <alignment horizontal="center" vertical="center" wrapText="1"/>
      <protection/>
    </xf>
    <xf numFmtId="2" fontId="6" fillId="58" borderId="19" xfId="0" applyNumberFormat="1" applyFont="1" applyFill="1" applyBorder="1" applyAlignment="1">
      <alignment horizontal="center" vertical="center" wrapText="1"/>
    </xf>
    <xf numFmtId="0" fontId="3" fillId="58" borderId="20" xfId="90" applyFont="1" applyFill="1" applyBorder="1" applyAlignment="1">
      <alignment horizontal="center" vertical="center" wrapText="1"/>
      <protection/>
    </xf>
    <xf numFmtId="0" fontId="32" fillId="55" borderId="19" xfId="93" applyFont="1" applyFill="1" applyBorder="1" applyAlignment="1">
      <alignment horizontal="center" vertical="center" wrapText="1"/>
      <protection/>
    </xf>
    <xf numFmtId="0" fontId="35" fillId="57" borderId="19" xfId="93" applyFont="1" applyFill="1" applyBorder="1" applyAlignment="1">
      <alignment horizontal="center" vertical="center" wrapText="1"/>
      <protection/>
    </xf>
    <xf numFmtId="0" fontId="35" fillId="57" borderId="19" xfId="0" applyFont="1" applyFill="1" applyBorder="1" applyAlignment="1">
      <alignment horizontal="center" vertical="center" wrapText="1"/>
    </xf>
    <xf numFmtId="1" fontId="35" fillId="0" borderId="19" xfId="93" applyNumberFormat="1" applyFont="1" applyFill="1" applyBorder="1" applyAlignment="1">
      <alignment horizontal="center" vertical="center" wrapText="1"/>
      <protection/>
    </xf>
    <xf numFmtId="0" fontId="35" fillId="59" borderId="19" xfId="0" applyFont="1" applyFill="1" applyBorder="1" applyAlignment="1">
      <alignment horizontal="center" vertical="center" wrapText="1"/>
    </xf>
    <xf numFmtId="0" fontId="82" fillId="0" borderId="19" xfId="93" applyFont="1" applyFill="1" applyBorder="1" applyAlignment="1">
      <alignment horizontal="center" vertical="center" wrapText="1"/>
      <protection/>
    </xf>
    <xf numFmtId="0" fontId="83" fillId="57" borderId="19" xfId="93" applyFont="1" applyFill="1" applyBorder="1" applyAlignment="1">
      <alignment horizontal="center" vertical="center" wrapText="1"/>
      <protection/>
    </xf>
    <xf numFmtId="0" fontId="80" fillId="0" borderId="22" xfId="0" applyFont="1" applyFill="1" applyBorder="1" applyAlignment="1">
      <alignment horizontal="center" vertical="center"/>
    </xf>
    <xf numFmtId="49" fontId="32" fillId="0" borderId="19" xfId="90" applyNumberFormat="1" applyFont="1" applyFill="1" applyBorder="1" applyAlignment="1">
      <alignment horizontal="center" vertical="center" wrapText="1"/>
      <protection/>
    </xf>
    <xf numFmtId="0" fontId="84" fillId="57" borderId="19" xfId="93" applyFont="1" applyFill="1" applyBorder="1" applyAlignment="1">
      <alignment horizontal="center" vertical="center" wrapText="1"/>
      <protection/>
    </xf>
    <xf numFmtId="0" fontId="35" fillId="0" borderId="19" xfId="93" applyFont="1" applyFill="1" applyBorder="1" applyAlignment="1">
      <alignment horizontal="center" vertical="center" wrapText="1"/>
      <protection/>
    </xf>
    <xf numFmtId="2" fontId="37" fillId="57" borderId="19" xfId="0" applyNumberFormat="1" applyFont="1" applyFill="1" applyBorder="1" applyAlignment="1">
      <alignment horizontal="center" vertical="center" wrapText="1"/>
    </xf>
    <xf numFmtId="14" fontId="13" fillId="0" borderId="21" xfId="90" applyNumberFormat="1" applyFont="1" applyFill="1" applyBorder="1" applyAlignment="1">
      <alignment horizontal="center" vertical="center" wrapText="1"/>
      <protection/>
    </xf>
    <xf numFmtId="2" fontId="6" fillId="55" borderId="19" xfId="0" applyNumberFormat="1" applyFont="1" applyFill="1" applyBorder="1" applyAlignment="1">
      <alignment horizontal="center" vertical="center" wrapText="1"/>
    </xf>
    <xf numFmtId="0" fontId="6" fillId="0" borderId="20" xfId="90" applyFont="1" applyFill="1" applyBorder="1" applyAlignment="1">
      <alignment horizontal="center" vertical="center" wrapText="1"/>
      <protection/>
    </xf>
    <xf numFmtId="1" fontId="6" fillId="59" borderId="19" xfId="93" applyNumberFormat="1" applyFont="1" applyFill="1" applyBorder="1" applyAlignment="1">
      <alignment horizontal="center" vertical="center" wrapText="1"/>
      <protection/>
    </xf>
    <xf numFmtId="0" fontId="80" fillId="0" borderId="23" xfId="0" applyFont="1" applyFill="1" applyBorder="1" applyAlignment="1">
      <alignment horizontal="center" vertical="center"/>
    </xf>
    <xf numFmtId="1" fontId="6" fillId="60" borderId="19" xfId="93" applyNumberFormat="1" applyFont="1" applyFill="1" applyBorder="1" applyAlignment="1">
      <alignment horizontal="center" vertical="center" wrapText="1"/>
      <protection/>
    </xf>
    <xf numFmtId="2" fontId="35" fillId="0" borderId="19" xfId="0" applyNumberFormat="1" applyFont="1" applyFill="1" applyBorder="1" applyAlignment="1">
      <alignment horizontal="center" vertical="center" wrapText="1"/>
    </xf>
    <xf numFmtId="2" fontId="35" fillId="57" borderId="19" xfId="0" applyNumberFormat="1" applyFont="1" applyFill="1" applyBorder="1" applyAlignment="1">
      <alignment horizontal="center" vertical="center" wrapText="1"/>
    </xf>
    <xf numFmtId="0" fontId="82" fillId="0" borderId="19" xfId="90" applyFont="1" applyFill="1" applyBorder="1" applyAlignment="1">
      <alignment horizontal="center" vertical="center" wrapText="1"/>
      <protection/>
    </xf>
    <xf numFmtId="0" fontId="7" fillId="61" borderId="19" xfId="0" applyFont="1" applyFill="1" applyBorder="1" applyAlignment="1">
      <alignment horizontal="center" vertical="center" wrapText="1"/>
    </xf>
    <xf numFmtId="2" fontId="35" fillId="61" borderId="19" xfId="0" applyNumberFormat="1" applyFont="1" applyFill="1" applyBorder="1" applyAlignment="1">
      <alignment horizontal="center" vertical="center" wrapText="1"/>
    </xf>
    <xf numFmtId="2" fontId="6" fillId="57" borderId="19" xfId="0" applyNumberFormat="1" applyFont="1" applyFill="1" applyBorder="1" applyAlignment="1">
      <alignment horizontal="center" vertical="center" wrapText="1"/>
    </xf>
    <xf numFmtId="0" fontId="80" fillId="57" borderId="19" xfId="0" applyFont="1" applyFill="1" applyBorder="1" applyAlignment="1">
      <alignment horizontal="center" vertical="center"/>
    </xf>
    <xf numFmtId="2" fontId="6" fillId="55" borderId="19" xfId="90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wrapText="1"/>
    </xf>
    <xf numFmtId="0" fontId="79" fillId="0" borderId="0" xfId="0" applyFont="1" applyAlignment="1">
      <alignment wrapText="1"/>
    </xf>
    <xf numFmtId="0" fontId="8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8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82" fillId="0" borderId="20" xfId="93" applyFont="1" applyFill="1" applyBorder="1" applyAlignment="1">
      <alignment horizontal="center" vertical="center" wrapText="1"/>
      <protection/>
    </xf>
    <xf numFmtId="0" fontId="14" fillId="0" borderId="20" xfId="90" applyFont="1" applyFill="1" applyBorder="1" applyAlignment="1">
      <alignment horizontal="left" vertical="center" wrapText="1"/>
      <protection/>
    </xf>
    <xf numFmtId="0" fontId="3" fillId="0" borderId="20" xfId="93" applyFont="1" applyFill="1" applyBorder="1" applyAlignment="1">
      <alignment horizontal="center" vertical="center" wrapText="1"/>
      <protection/>
    </xf>
    <xf numFmtId="0" fontId="3" fillId="0" borderId="20" xfId="93" applyNumberFormat="1" applyFont="1" applyFill="1" applyBorder="1" applyAlignment="1">
      <alignment horizontal="center" vertical="center" wrapText="1"/>
      <protection/>
    </xf>
    <xf numFmtId="1" fontId="6" fillId="0" borderId="20" xfId="93" applyNumberFormat="1" applyFont="1" applyFill="1" applyBorder="1" applyAlignment="1">
      <alignment horizontal="center" vertical="center" wrapText="1"/>
      <protection/>
    </xf>
    <xf numFmtId="2" fontId="6" fillId="0" borderId="20" xfId="0" applyNumberFormat="1" applyFont="1" applyFill="1" applyBorder="1" applyAlignment="1">
      <alignment horizontal="center" vertical="center" wrapText="1"/>
    </xf>
    <xf numFmtId="2" fontId="3" fillId="0" borderId="20" xfId="90" applyNumberFormat="1" applyFont="1" applyFill="1" applyBorder="1" applyAlignment="1">
      <alignment horizontal="center" vertical="center" wrapText="1"/>
      <protection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93" applyFont="1" applyFill="1" applyBorder="1" applyAlignment="1">
      <alignment horizontal="center" vertical="center" wrapText="1"/>
      <protection/>
    </xf>
    <xf numFmtId="14" fontId="3" fillId="0" borderId="20" xfId="90" applyNumberFormat="1" applyFont="1" applyFill="1" applyBorder="1" applyAlignment="1">
      <alignment horizontal="center" vertical="center" wrapText="1"/>
      <protection/>
    </xf>
    <xf numFmtId="0" fontId="3" fillId="55" borderId="20" xfId="93" applyFont="1" applyFill="1" applyBorder="1" applyAlignment="1">
      <alignment horizontal="center" vertical="center" wrapText="1"/>
      <protection/>
    </xf>
    <xf numFmtId="0" fontId="82" fillId="0" borderId="19" xfId="93" applyFont="1" applyFill="1" applyBorder="1" applyAlignment="1">
      <alignment horizontal="center" vertical="center" wrapText="1"/>
      <protection/>
    </xf>
    <xf numFmtId="0" fontId="84" fillId="57" borderId="20" xfId="93" applyFont="1" applyFill="1" applyBorder="1" applyAlignment="1">
      <alignment horizontal="center" vertical="center" wrapText="1"/>
      <protection/>
    </xf>
    <xf numFmtId="0" fontId="32" fillId="55" borderId="19" xfId="93" applyFont="1" applyFill="1" applyBorder="1" applyAlignment="1">
      <alignment horizontal="center" vertical="center" wrapText="1"/>
      <protection/>
    </xf>
    <xf numFmtId="0" fontId="80" fillId="0" borderId="22" xfId="0" applyFont="1" applyFill="1" applyBorder="1" applyAlignment="1">
      <alignment horizontal="center" vertical="center"/>
    </xf>
    <xf numFmtId="1" fontId="35" fillId="62" borderId="19" xfId="93" applyNumberFormat="1" applyFont="1" applyFill="1" applyBorder="1" applyAlignment="1">
      <alignment horizontal="center" vertical="center" wrapText="1"/>
      <protection/>
    </xf>
    <xf numFmtId="2" fontId="37" fillId="62" borderId="19" xfId="0" applyNumberFormat="1" applyFont="1" applyFill="1" applyBorder="1" applyAlignment="1">
      <alignment horizontal="center" vertical="center" wrapText="1"/>
    </xf>
    <xf numFmtId="0" fontId="6" fillId="55" borderId="19" xfId="93" applyFont="1" applyFill="1" applyBorder="1" applyAlignment="1">
      <alignment horizontal="center" vertical="center" wrapText="1"/>
      <protection/>
    </xf>
    <xf numFmtId="0" fontId="32" fillId="0" borderId="20" xfId="90" applyFont="1" applyFill="1" applyBorder="1" applyAlignment="1">
      <alignment horizontal="center" vertical="center" wrapText="1"/>
      <protection/>
    </xf>
    <xf numFmtId="1" fontId="38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wrapText="1"/>
    </xf>
    <xf numFmtId="0" fontId="79" fillId="0" borderId="0" xfId="0" applyFont="1" applyAlignment="1">
      <alignment wrapText="1"/>
    </xf>
    <xf numFmtId="0" fontId="8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8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48" fillId="0" borderId="0" xfId="0" applyFont="1" applyFill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1" fontId="6" fillId="57" borderId="19" xfId="93" applyNumberFormat="1" applyFont="1" applyFill="1" applyBorder="1" applyAlignment="1">
      <alignment horizontal="center" vertical="center" wrapText="1"/>
      <protection/>
    </xf>
    <xf numFmtId="0" fontId="3" fillId="0" borderId="24" xfId="93" applyFont="1" applyFill="1" applyBorder="1" applyAlignment="1">
      <alignment horizontal="center" vertical="center" wrapText="1"/>
      <protection/>
    </xf>
    <xf numFmtId="0" fontId="32" fillId="55" borderId="20" xfId="93" applyFont="1" applyFill="1" applyBorder="1" applyAlignment="1">
      <alignment horizontal="center" vertical="center" wrapText="1"/>
      <protection/>
    </xf>
    <xf numFmtId="0" fontId="3" fillId="0" borderId="21" xfId="93" applyFont="1" applyFill="1" applyBorder="1" applyAlignment="1">
      <alignment horizontal="center" vertical="center" wrapText="1"/>
      <protection/>
    </xf>
    <xf numFmtId="0" fontId="82" fillId="0" borderId="19" xfId="93" applyFont="1" applyFill="1" applyBorder="1" applyAlignment="1">
      <alignment horizontal="center" vertical="center" wrapText="1"/>
      <protection/>
    </xf>
    <xf numFmtId="0" fontId="84" fillId="57" borderId="19" xfId="93" applyFont="1" applyFill="1" applyBorder="1" applyAlignment="1">
      <alignment horizontal="center" vertical="center" wrapText="1"/>
      <protection/>
    </xf>
    <xf numFmtId="0" fontId="80" fillId="0" borderId="23" xfId="0" applyFont="1" applyFill="1" applyBorder="1" applyAlignment="1">
      <alignment horizontal="center" vertical="center"/>
    </xf>
    <xf numFmtId="2" fontId="35" fillId="57" borderId="19" xfId="0" applyNumberFormat="1" applyFont="1" applyFill="1" applyBorder="1" applyAlignment="1">
      <alignment horizontal="center" vertical="center" wrapText="1"/>
    </xf>
    <xf numFmtId="0" fontId="82" fillId="0" borderId="19" xfId="90" applyFont="1" applyFill="1" applyBorder="1" applyAlignment="1">
      <alignment horizontal="center" vertical="center" wrapText="1"/>
      <protection/>
    </xf>
    <xf numFmtId="0" fontId="84" fillId="57" borderId="20" xfId="93" applyFont="1" applyFill="1" applyBorder="1" applyAlignment="1">
      <alignment horizontal="center" vertical="center" wrapText="1"/>
      <protection/>
    </xf>
    <xf numFmtId="0" fontId="6" fillId="59" borderId="19" xfId="93" applyFont="1" applyFill="1" applyBorder="1" applyAlignment="1">
      <alignment horizontal="center" vertical="center" wrapText="1"/>
      <protection/>
    </xf>
    <xf numFmtId="0" fontId="32" fillId="55" borderId="19" xfId="93" applyFont="1" applyFill="1" applyBorder="1" applyAlignment="1">
      <alignment horizontal="center" vertical="center" wrapText="1"/>
      <protection/>
    </xf>
    <xf numFmtId="2" fontId="37" fillId="62" borderId="19" xfId="0" applyNumberFormat="1" applyFont="1" applyFill="1" applyBorder="1" applyAlignment="1">
      <alignment horizontal="center" vertical="center" wrapText="1"/>
    </xf>
    <xf numFmtId="1" fontId="35" fillId="60" borderId="19" xfId="93" applyNumberFormat="1" applyFont="1" applyFill="1" applyBorder="1" applyAlignment="1">
      <alignment horizontal="center" vertical="center" wrapText="1"/>
      <protection/>
    </xf>
    <xf numFmtId="0" fontId="36" fillId="0" borderId="19" xfId="93" applyFont="1" applyFill="1" applyBorder="1" applyAlignment="1">
      <alignment horizontal="center" vertical="center" wrapText="1"/>
      <protection/>
    </xf>
    <xf numFmtId="0" fontId="32" fillId="0" borderId="19" xfId="0" applyNumberFormat="1" applyFont="1" applyFill="1" applyBorder="1" applyAlignment="1">
      <alignment horizontal="center" vertical="center" wrapText="1"/>
    </xf>
    <xf numFmtId="14" fontId="7" fillId="0" borderId="19" xfId="90" applyNumberFormat="1" applyFont="1" applyFill="1" applyBorder="1" applyAlignment="1">
      <alignment horizontal="center" vertical="center" wrapText="1"/>
      <protection/>
    </xf>
    <xf numFmtId="14" fontId="7" fillId="0" borderId="21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4" fontId="7" fillId="0" borderId="19" xfId="93" applyNumberFormat="1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0" fontId="83" fillId="57" borderId="19" xfId="93" applyFont="1" applyFill="1" applyBorder="1" applyAlignment="1">
      <alignment horizontal="center" vertical="center" wrapText="1"/>
      <protection/>
    </xf>
    <xf numFmtId="0" fontId="82" fillId="0" borderId="19" xfId="93" applyFont="1" applyFill="1" applyBorder="1" applyAlignment="1">
      <alignment horizontal="center" vertical="center" wrapText="1"/>
      <protection/>
    </xf>
    <xf numFmtId="0" fontId="84" fillId="57" borderId="19" xfId="93" applyFont="1" applyFill="1" applyBorder="1" applyAlignment="1">
      <alignment horizontal="center" vertical="center" wrapText="1"/>
      <protection/>
    </xf>
    <xf numFmtId="0" fontId="5" fillId="0" borderId="0" xfId="90" applyFont="1" applyFill="1" applyAlignment="1">
      <alignment vertical="center"/>
      <protection/>
    </xf>
    <xf numFmtId="1" fontId="6" fillId="0" borderId="19" xfId="90" applyNumberFormat="1" applyFont="1" applyFill="1" applyBorder="1" applyAlignment="1">
      <alignment horizontal="center" vertical="center" wrapText="1"/>
      <protection/>
    </xf>
    <xf numFmtId="0" fontId="7" fillId="0" borderId="19" xfId="90" applyFont="1" applyFill="1" applyBorder="1" applyAlignment="1">
      <alignment horizontal="center" vertical="center" wrapText="1"/>
      <protection/>
    </xf>
    <xf numFmtId="2" fontId="6" fillId="0" borderId="19" xfId="90" applyNumberFormat="1" applyFont="1" applyFill="1" applyBorder="1" applyAlignment="1">
      <alignment horizontal="center" vertical="center" wrapText="1"/>
      <protection/>
    </xf>
    <xf numFmtId="0" fontId="80" fillId="0" borderId="19" xfId="0" applyFont="1" applyFill="1" applyBorder="1" applyAlignment="1">
      <alignment horizontal="center" vertical="center"/>
    </xf>
    <xf numFmtId="14" fontId="13" fillId="0" borderId="19" xfId="93" applyNumberFormat="1" applyFont="1" applyFill="1" applyBorder="1" applyAlignment="1">
      <alignment horizontal="center" vertical="center" wrapText="1"/>
      <protection/>
    </xf>
    <xf numFmtId="0" fontId="13" fillId="0" borderId="19" xfId="9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6" fillId="63" borderId="19" xfId="90" applyFont="1" applyFill="1" applyBorder="1" applyAlignment="1">
      <alignment horizontal="center" vertical="center" wrapText="1"/>
      <protection/>
    </xf>
    <xf numFmtId="0" fontId="6" fillId="4" borderId="19" xfId="90" applyFont="1" applyFill="1" applyBorder="1" applyAlignment="1">
      <alignment horizontal="center" vertical="center" wrapText="1"/>
      <protection/>
    </xf>
    <xf numFmtId="0" fontId="6" fillId="18" borderId="19" xfId="90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left" vertical="center" wrapText="1"/>
    </xf>
    <xf numFmtId="0" fontId="39" fillId="0" borderId="19" xfId="90" applyFont="1" applyFill="1" applyBorder="1" applyAlignment="1">
      <alignment horizontal="left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2" fontId="3" fillId="55" borderId="19" xfId="90" applyNumberFormat="1" applyFont="1" applyFill="1" applyBorder="1" applyAlignment="1">
      <alignment horizontal="center" vertical="center" wrapText="1"/>
      <protection/>
    </xf>
    <xf numFmtId="0" fontId="3" fillId="57" borderId="19" xfId="90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1" fontId="38" fillId="0" borderId="19" xfId="90" applyNumberFormat="1" applyFont="1" applyFill="1" applyBorder="1" applyAlignment="1">
      <alignment horizontal="center" vertical="center" wrapText="1"/>
      <protection/>
    </xf>
    <xf numFmtId="0" fontId="80" fillId="0" borderId="19" xfId="0" applyFont="1" applyFill="1" applyBorder="1" applyAlignment="1">
      <alignment horizontal="center" vertical="center"/>
    </xf>
    <xf numFmtId="0" fontId="7" fillId="63" borderId="19" xfId="90" applyFont="1" applyFill="1" applyBorder="1" applyAlignment="1">
      <alignment horizontal="center" vertical="center" wrapText="1"/>
      <protection/>
    </xf>
    <xf numFmtId="0" fontId="38" fillId="63" borderId="19" xfId="90" applyFont="1" applyFill="1" applyBorder="1" applyAlignment="1">
      <alignment horizontal="center" vertical="center" wrapText="1"/>
      <protection/>
    </xf>
    <xf numFmtId="0" fontId="7" fillId="18" borderId="19" xfId="90" applyFont="1" applyFill="1" applyBorder="1" applyAlignment="1">
      <alignment horizontal="center" vertical="center" wrapText="1"/>
      <protection/>
    </xf>
    <xf numFmtId="0" fontId="38" fillId="18" borderId="19" xfId="90" applyFont="1" applyFill="1" applyBorder="1" applyAlignment="1">
      <alignment horizontal="center" vertical="center" wrapText="1"/>
      <protection/>
    </xf>
    <xf numFmtId="0" fontId="7" fillId="4" borderId="19" xfId="90" applyFont="1" applyFill="1" applyBorder="1" applyAlignment="1">
      <alignment horizontal="center" vertical="center" wrapText="1"/>
      <protection/>
    </xf>
    <xf numFmtId="0" fontId="38" fillId="4" borderId="19" xfId="90" applyFont="1" applyFill="1" applyBorder="1" applyAlignment="1">
      <alignment horizontal="center" vertical="center" wrapText="1"/>
      <protection/>
    </xf>
    <xf numFmtId="2" fontId="38" fillId="42" borderId="19" xfId="90" applyNumberFormat="1" applyFont="1" applyFill="1" applyBorder="1" applyAlignment="1">
      <alignment horizontal="center" vertical="center" wrapText="1"/>
      <protection/>
    </xf>
    <xf numFmtId="2" fontId="6" fillId="63" borderId="19" xfId="90" applyNumberFormat="1" applyFont="1" applyFill="1" applyBorder="1" applyAlignment="1">
      <alignment horizontal="center" vertical="center" wrapText="1"/>
      <protection/>
    </xf>
    <xf numFmtId="0" fontId="3" fillId="63" borderId="19" xfId="90" applyFont="1" applyFill="1" applyBorder="1" applyAlignment="1">
      <alignment horizontal="center" vertical="center" wrapText="1"/>
      <protection/>
    </xf>
    <xf numFmtId="2" fontId="6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2" fontId="6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39" fillId="0" borderId="19" xfId="90" applyFont="1" applyFill="1" applyBorder="1" applyAlignment="1">
      <alignment vertical="center" wrapText="1"/>
      <protection/>
    </xf>
    <xf numFmtId="49" fontId="32" fillId="0" borderId="19" xfId="93" applyNumberFormat="1" applyFont="1" applyFill="1" applyBorder="1" applyAlignment="1">
      <alignment horizontal="center" vertical="center" wrapText="1"/>
      <protection/>
    </xf>
    <xf numFmtId="1" fontId="6" fillId="57" borderId="19" xfId="90" applyNumberFormat="1" applyFont="1" applyFill="1" applyBorder="1" applyAlignment="1">
      <alignment horizontal="center" vertical="center" wrapText="1"/>
      <protection/>
    </xf>
    <xf numFmtId="1" fontId="6" fillId="58" borderId="19" xfId="90" applyNumberFormat="1" applyFont="1" applyFill="1" applyBorder="1" applyAlignment="1">
      <alignment horizontal="center" vertical="center" wrapText="1"/>
      <protection/>
    </xf>
    <xf numFmtId="178" fontId="35" fillId="42" borderId="19" xfId="90" applyNumberFormat="1" applyFont="1" applyFill="1" applyBorder="1" applyAlignment="1">
      <alignment horizontal="center" vertical="center" wrapText="1"/>
      <protection/>
    </xf>
    <xf numFmtId="1" fontId="6" fillId="61" borderId="19" xfId="90" applyNumberFormat="1" applyFont="1" applyFill="1" applyBorder="1" applyAlignment="1">
      <alignment horizontal="center" vertical="center" wrapText="1"/>
      <protection/>
    </xf>
    <xf numFmtId="2" fontId="85" fillId="63" borderId="19" xfId="90" applyNumberFormat="1" applyFont="1" applyFill="1" applyBorder="1" applyAlignment="1">
      <alignment horizontal="center" vertical="center" wrapText="1"/>
      <protection/>
    </xf>
    <xf numFmtId="0" fontId="85" fillId="63" borderId="19" xfId="90" applyFont="1" applyFill="1" applyBorder="1" applyAlignment="1">
      <alignment horizontal="center" vertical="center" wrapText="1"/>
      <protection/>
    </xf>
    <xf numFmtId="178" fontId="86" fillId="57" borderId="19" xfId="90" applyNumberFormat="1" applyFont="1" applyFill="1" applyBorder="1" applyAlignment="1">
      <alignment horizontal="center" vertical="center" wrapText="1"/>
      <protection/>
    </xf>
    <xf numFmtId="2" fontId="85" fillId="18" borderId="19" xfId="90" applyNumberFormat="1" applyFont="1" applyFill="1" applyBorder="1" applyAlignment="1">
      <alignment horizontal="center" vertical="center" wrapText="1"/>
      <protection/>
    </xf>
    <xf numFmtId="0" fontId="85" fillId="18" borderId="19" xfId="90" applyFont="1" applyFill="1" applyBorder="1" applyAlignment="1">
      <alignment horizontal="center" vertical="center" wrapText="1"/>
      <protection/>
    </xf>
    <xf numFmtId="2" fontId="85" fillId="4" borderId="19" xfId="90" applyNumberFormat="1" applyFont="1" applyFill="1" applyBorder="1" applyAlignment="1">
      <alignment horizontal="center" vertical="center" wrapText="1"/>
      <protection/>
    </xf>
    <xf numFmtId="0" fontId="85" fillId="4" borderId="19" xfId="90" applyFont="1" applyFill="1" applyBorder="1" applyAlignment="1">
      <alignment horizontal="center" vertical="center" wrapText="1"/>
      <protection/>
    </xf>
    <xf numFmtId="1" fontId="6" fillId="64" borderId="19" xfId="90" applyNumberFormat="1" applyFont="1" applyFill="1" applyBorder="1" applyAlignment="1">
      <alignment horizontal="center" vertical="center" wrapText="1"/>
      <protection/>
    </xf>
    <xf numFmtId="0" fontId="6" fillId="0" borderId="19" xfId="90" applyFont="1" applyFill="1" applyBorder="1" applyAlignment="1">
      <alignment horizontal="center" vertical="center" wrapText="1"/>
      <protection/>
    </xf>
    <xf numFmtId="2" fontId="6" fillId="65" borderId="19" xfId="0" applyNumberFormat="1" applyFont="1" applyFill="1" applyBorder="1" applyAlignment="1">
      <alignment horizontal="center" vertical="center" wrapText="1"/>
    </xf>
    <xf numFmtId="2" fontId="6" fillId="63" borderId="19" xfId="0" applyNumberFormat="1" applyFont="1" applyFill="1" applyBorder="1" applyAlignment="1">
      <alignment horizontal="center" vertical="center" wrapText="1"/>
    </xf>
    <xf numFmtId="2" fontId="6" fillId="65" borderId="20" xfId="0" applyNumberFormat="1" applyFont="1" applyFill="1" applyBorder="1" applyAlignment="1">
      <alignment horizontal="center" vertical="center" wrapText="1"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0" fontId="83" fillId="57" borderId="19" xfId="93" applyFont="1" applyFill="1" applyBorder="1" applyAlignment="1">
      <alignment horizontal="center" vertical="center" wrapText="1"/>
      <protection/>
    </xf>
    <xf numFmtId="0" fontId="82" fillId="0" borderId="19" xfId="93" applyFont="1" applyFill="1" applyBorder="1" applyAlignment="1">
      <alignment horizontal="center" vertical="center" wrapText="1"/>
      <protection/>
    </xf>
    <xf numFmtId="0" fontId="84" fillId="57" borderId="19" xfId="93" applyFont="1" applyFill="1" applyBorder="1" applyAlignment="1">
      <alignment horizontal="center" vertical="center" wrapText="1"/>
      <protection/>
    </xf>
    <xf numFmtId="0" fontId="87" fillId="0" borderId="19" xfId="9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78" fontId="85" fillId="0" borderId="19" xfId="90" applyNumberFormat="1" applyFont="1" applyFill="1" applyBorder="1" applyAlignment="1">
      <alignment horizontal="center" vertical="center" wrapText="1"/>
      <protection/>
    </xf>
    <xf numFmtId="0" fontId="5" fillId="0" borderId="0" xfId="90">
      <alignment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36" fillId="0" borderId="19" xfId="90" applyFont="1" applyFill="1" applyBorder="1" applyAlignment="1">
      <alignment horizontal="center" vertical="center" wrapText="1"/>
      <protection/>
    </xf>
    <xf numFmtId="2" fontId="85" fillId="0" borderId="19" xfId="90" applyNumberFormat="1" applyFont="1" applyFill="1" applyBorder="1" applyAlignment="1">
      <alignment horizontal="center" vertical="center" wrapText="1"/>
      <protection/>
    </xf>
    <xf numFmtId="0" fontId="87" fillId="66" borderId="19" xfId="90" applyFont="1" applyFill="1" applyBorder="1" applyAlignment="1">
      <alignment horizontal="center" vertical="center" wrapText="1"/>
      <protection/>
    </xf>
    <xf numFmtId="49" fontId="32" fillId="56" borderId="19" xfId="93" applyNumberFormat="1" applyFont="1" applyFill="1" applyBorder="1" applyAlignment="1">
      <alignment horizontal="center" vertical="center" wrapText="1"/>
      <protection/>
    </xf>
    <xf numFmtId="49" fontId="32" fillId="56" borderId="20" xfId="90" applyNumberFormat="1" applyFont="1" applyFill="1" applyBorder="1" applyAlignment="1">
      <alignment horizontal="center" vertical="center" wrapText="1"/>
      <protection/>
    </xf>
    <xf numFmtId="49" fontId="32" fillId="56" borderId="19" xfId="90" applyNumberFormat="1" applyFont="1" applyFill="1" applyBorder="1" applyAlignment="1">
      <alignment horizontal="center" vertical="center" wrapText="1"/>
      <protection/>
    </xf>
    <xf numFmtId="0" fontId="82" fillId="0" borderId="19" xfId="93" applyFont="1" applyFill="1" applyBorder="1" applyAlignment="1">
      <alignment horizontal="center" vertical="center" wrapText="1"/>
      <protection/>
    </xf>
    <xf numFmtId="49" fontId="32" fillId="57" borderId="20" xfId="90" applyNumberFormat="1" applyFont="1" applyFill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178" fontId="40" fillId="0" borderId="19" xfId="0" applyNumberFormat="1" applyFont="1" applyFill="1" applyBorder="1" applyAlignment="1">
      <alignment horizontal="center" vertical="center" wrapText="1"/>
    </xf>
    <xf numFmtId="178" fontId="41" fillId="0" borderId="19" xfId="0" applyNumberFormat="1" applyFont="1" applyFill="1" applyBorder="1" applyAlignment="1">
      <alignment horizontal="center" vertical="center" wrapText="1"/>
    </xf>
    <xf numFmtId="0" fontId="40" fillId="59" borderId="19" xfId="0" applyFont="1" applyFill="1" applyBorder="1" applyAlignment="1">
      <alignment horizontal="center" vertical="center" wrapText="1"/>
    </xf>
    <xf numFmtId="178" fontId="41" fillId="59" borderId="19" xfId="0" applyNumberFormat="1" applyFont="1" applyFill="1" applyBorder="1" applyAlignment="1">
      <alignment horizontal="center" vertical="center" wrapText="1"/>
    </xf>
    <xf numFmtId="178" fontId="41" fillId="57" borderId="19" xfId="0" applyNumberFormat="1" applyFont="1" applyFill="1" applyBorder="1" applyAlignment="1">
      <alignment horizontal="center" vertical="center" wrapText="1"/>
    </xf>
    <xf numFmtId="0" fontId="32" fillId="0" borderId="19" xfId="90" applyFont="1" applyFill="1" applyBorder="1" applyAlignment="1">
      <alignment horizontal="center" vertical="center" wrapText="1"/>
      <protection/>
    </xf>
    <xf numFmtId="2" fontId="32" fillId="63" borderId="19" xfId="90" applyNumberFormat="1" applyFont="1" applyFill="1" applyBorder="1" applyAlignment="1">
      <alignment horizontal="center" vertical="center" wrapText="1"/>
      <protection/>
    </xf>
    <xf numFmtId="2" fontId="39" fillId="63" borderId="19" xfId="90" applyNumberFormat="1" applyFont="1" applyFill="1" applyBorder="1" applyAlignment="1">
      <alignment horizontal="center" vertical="center" wrapText="1"/>
      <protection/>
    </xf>
    <xf numFmtId="0" fontId="7" fillId="0" borderId="0" xfId="90" applyFont="1" applyAlignment="1">
      <alignment wrapText="1"/>
      <protection/>
    </xf>
    <xf numFmtId="0" fontId="4" fillId="0" borderId="0" xfId="90" applyFont="1" applyAlignment="1">
      <alignment vertical="center"/>
      <protection/>
    </xf>
    <xf numFmtId="49" fontId="14" fillId="56" borderId="19" xfId="90" applyNumberFormat="1" applyFont="1" applyFill="1" applyBorder="1" applyAlignment="1">
      <alignment horizontal="center" vertical="center" wrapText="1"/>
      <protection/>
    </xf>
    <xf numFmtId="0" fontId="4" fillId="0" borderId="0" xfId="90" applyFont="1" applyAlignment="1">
      <alignment horizontal="center" vertical="center"/>
      <protection/>
    </xf>
    <xf numFmtId="0" fontId="5" fillId="0" borderId="0" xfId="90" applyAlignment="1">
      <alignment horizontal="center" vertical="center"/>
      <protection/>
    </xf>
    <xf numFmtId="49" fontId="14" fillId="0" borderId="19" xfId="90" applyNumberFormat="1" applyFont="1" applyFill="1" applyBorder="1" applyAlignment="1">
      <alignment horizontal="center" vertical="center" wrapText="1"/>
      <protection/>
    </xf>
    <xf numFmtId="0" fontId="4" fillId="0" borderId="0" xfId="90" applyFont="1" applyAlignment="1">
      <alignment horizontal="center" vertical="center" wrapText="1"/>
      <protection/>
    </xf>
    <xf numFmtId="0" fontId="3" fillId="0" borderId="0" xfId="90" applyFont="1" applyAlignment="1">
      <alignment horizontal="center" vertical="center" wrapText="1"/>
      <protection/>
    </xf>
    <xf numFmtId="49" fontId="14" fillId="56" borderId="19" xfId="0" applyNumberFormat="1" applyFont="1" applyFill="1" applyBorder="1" applyAlignment="1">
      <alignment horizontal="center" vertical="center" wrapText="1"/>
    </xf>
    <xf numFmtId="0" fontId="38" fillId="0" borderId="19" xfId="90" applyFont="1" applyFill="1" applyBorder="1" applyAlignment="1">
      <alignment horizontal="center" vertical="center" wrapText="1"/>
      <protection/>
    </xf>
    <xf numFmtId="0" fontId="3" fillId="67" borderId="19" xfId="90" applyFont="1" applyFill="1" applyBorder="1" applyAlignment="1">
      <alignment horizontal="center" vertical="center" wrapText="1"/>
      <protection/>
    </xf>
    <xf numFmtId="178" fontId="85" fillId="55" borderId="19" xfId="90" applyNumberFormat="1" applyFont="1" applyFill="1" applyBorder="1" applyAlignment="1">
      <alignment horizontal="center" vertical="center" wrapText="1"/>
      <protection/>
    </xf>
    <xf numFmtId="0" fontId="10" fillId="55" borderId="19" xfId="0" applyFont="1" applyFill="1" applyBorder="1" applyAlignment="1">
      <alignment horizontal="left" vertical="center" wrapText="1"/>
    </xf>
    <xf numFmtId="0" fontId="0" fillId="55" borderId="19" xfId="0" applyFill="1" applyBorder="1" applyAlignment="1">
      <alignment horizontal="left" wrapText="1"/>
    </xf>
    <xf numFmtId="0" fontId="0" fillId="55" borderId="19" xfId="0" applyFill="1" applyBorder="1" applyAlignment="1">
      <alignment wrapText="1"/>
    </xf>
    <xf numFmtId="0" fontId="10" fillId="59" borderId="19" xfId="0" applyFont="1" applyFill="1" applyBorder="1" applyAlignment="1">
      <alignment horizontal="left" vertical="center" wrapText="1"/>
    </xf>
    <xf numFmtId="0" fontId="0" fillId="59" borderId="19" xfId="0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9" xfId="90" applyFont="1" applyFill="1" applyBorder="1" applyAlignment="1">
      <alignment horizontal="center" vertical="center" wrapText="1"/>
      <protection/>
    </xf>
    <xf numFmtId="0" fontId="12" fillId="0" borderId="19" xfId="90" applyFont="1" applyFill="1" applyBorder="1" applyAlignment="1">
      <alignment horizontal="center" vertical="center" wrapText="1"/>
      <protection/>
    </xf>
    <xf numFmtId="0" fontId="6" fillId="0" borderId="19" xfId="90" applyFont="1" applyFill="1" applyBorder="1" applyAlignment="1">
      <alignment horizontal="right" vertical="center" wrapText="1"/>
      <protection/>
    </xf>
    <xf numFmtId="0" fontId="84" fillId="57" borderId="19" xfId="0" applyFont="1" applyFill="1" applyBorder="1" applyAlignment="1">
      <alignment horizontal="center" vertical="center" wrapText="1"/>
    </xf>
    <xf numFmtId="0" fontId="88" fillId="57" borderId="19" xfId="0" applyFont="1" applyFill="1" applyBorder="1" applyAlignment="1">
      <alignment wrapText="1"/>
    </xf>
    <xf numFmtId="0" fontId="10" fillId="68" borderId="19" xfId="0" applyFont="1" applyFill="1" applyBorder="1" applyAlignment="1">
      <alignment horizontal="center" vertical="center" wrapText="1"/>
    </xf>
    <xf numFmtId="0" fontId="89" fillId="68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2" fillId="0" borderId="19" xfId="90" applyFont="1" applyFill="1" applyBorder="1" applyAlignment="1">
      <alignment horizontal="center" vertical="center" wrapText="1"/>
      <protection/>
    </xf>
    <xf numFmtId="0" fontId="42" fillId="0" borderId="19" xfId="90" applyFont="1" applyBorder="1" applyAlignment="1">
      <alignment wrapText="1"/>
      <protection/>
    </xf>
    <xf numFmtId="0" fontId="3" fillId="0" borderId="25" xfId="90" applyFont="1" applyFill="1" applyBorder="1" applyAlignment="1">
      <alignment horizontal="center" vertical="center" wrapText="1"/>
      <protection/>
    </xf>
    <xf numFmtId="0" fontId="3" fillId="0" borderId="26" xfId="90" applyFont="1" applyFill="1" applyBorder="1" applyAlignment="1">
      <alignment horizontal="center" vertical="center" wrapText="1"/>
      <protection/>
    </xf>
    <xf numFmtId="0" fontId="3" fillId="0" borderId="21" xfId="90" applyFont="1" applyFill="1" applyBorder="1" applyAlignment="1">
      <alignment horizontal="center" vertical="center" wrapText="1"/>
      <protection/>
    </xf>
    <xf numFmtId="0" fontId="3" fillId="0" borderId="25" xfId="90" applyFont="1" applyBorder="1" applyAlignment="1">
      <alignment horizontal="center" vertical="center" wrapText="1"/>
      <protection/>
    </xf>
    <xf numFmtId="0" fontId="3" fillId="0" borderId="21" xfId="90" applyFont="1" applyBorder="1" applyAlignment="1">
      <alignment horizontal="center" vertical="center" wrapText="1"/>
      <protection/>
    </xf>
    <xf numFmtId="0" fontId="3" fillId="0" borderId="19" xfId="90" applyFont="1" applyFill="1" applyBorder="1" applyAlignment="1">
      <alignment horizontal="center" vertical="center" wrapText="1"/>
      <protection/>
    </xf>
    <xf numFmtId="0" fontId="3" fillId="0" borderId="19" xfId="90" applyFont="1" applyBorder="1" applyAlignment="1">
      <alignment horizontal="center" vertical="center" wrapText="1"/>
      <protection/>
    </xf>
    <xf numFmtId="0" fontId="5" fillId="0" borderId="19" xfId="90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5" fillId="0" borderId="19" xfId="90" applyFont="1" applyFill="1" applyBorder="1" applyAlignment="1">
      <alignment horizontal="center" vertical="center" wrapText="1"/>
      <protection/>
    </xf>
    <xf numFmtId="0" fontId="5" fillId="0" borderId="19" xfId="90" applyFill="1" applyBorder="1" applyAlignment="1">
      <alignment vertical="center" wrapText="1"/>
      <protection/>
    </xf>
    <xf numFmtId="0" fontId="35" fillId="0" borderId="27" xfId="90" applyFont="1" applyFill="1" applyBorder="1" applyAlignment="1">
      <alignment horizontal="center" vertical="center" wrapText="1"/>
      <protection/>
    </xf>
    <xf numFmtId="0" fontId="5" fillId="0" borderId="28" xfId="90" applyFill="1" applyBorder="1" applyAlignment="1">
      <alignment vertical="center" wrapText="1"/>
      <protection/>
    </xf>
    <xf numFmtId="0" fontId="5" fillId="0" borderId="29" xfId="90" applyFill="1" applyBorder="1" applyAlignment="1">
      <alignment vertical="center" wrapText="1"/>
      <protection/>
    </xf>
    <xf numFmtId="0" fontId="35" fillId="0" borderId="30" xfId="90" applyFont="1" applyFill="1" applyBorder="1" applyAlignment="1">
      <alignment horizontal="center" vertical="center" wrapText="1"/>
      <protection/>
    </xf>
    <xf numFmtId="0" fontId="5" fillId="0" borderId="0" xfId="90" applyFill="1" applyBorder="1" applyAlignment="1">
      <alignment vertical="center" wrapText="1"/>
      <protection/>
    </xf>
    <xf numFmtId="0" fontId="5" fillId="0" borderId="31" xfId="90" applyFill="1" applyBorder="1" applyAlignment="1">
      <alignment vertical="center" wrapText="1"/>
      <protection/>
    </xf>
    <xf numFmtId="0" fontId="10" fillId="55" borderId="19" xfId="0" applyFont="1" applyFill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35" fillId="69" borderId="32" xfId="90" applyFont="1" applyFill="1" applyBorder="1" applyAlignment="1">
      <alignment horizontal="center" vertical="center" wrapText="1"/>
      <protection/>
    </xf>
    <xf numFmtId="0" fontId="5" fillId="69" borderId="33" xfId="90" applyFill="1" applyBorder="1" applyAlignment="1">
      <alignment vertical="center" wrapText="1"/>
      <protection/>
    </xf>
    <xf numFmtId="0" fontId="5" fillId="69" borderId="34" xfId="90" applyFill="1" applyBorder="1" applyAlignment="1">
      <alignment vertical="center" wrapText="1"/>
      <protection/>
    </xf>
    <xf numFmtId="0" fontId="35" fillId="69" borderId="35" xfId="90" applyFont="1" applyFill="1" applyBorder="1" applyAlignment="1">
      <alignment horizontal="center" vertical="center" wrapText="1"/>
      <protection/>
    </xf>
    <xf numFmtId="0" fontId="5" fillId="69" borderId="36" xfId="90" applyFill="1" applyBorder="1" applyAlignment="1">
      <alignment vertical="center" wrapText="1"/>
      <protection/>
    </xf>
    <xf numFmtId="0" fontId="5" fillId="69" borderId="37" xfId="90" applyFill="1" applyBorder="1" applyAlignment="1">
      <alignment vertical="center" wrapText="1"/>
      <protection/>
    </xf>
    <xf numFmtId="0" fontId="90" fillId="0" borderId="19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6" fillId="0" borderId="19" xfId="0" applyFont="1" applyBorder="1" applyAlignment="1">
      <alignment vertical="center" wrapText="1"/>
    </xf>
    <xf numFmtId="0" fontId="35" fillId="0" borderId="32" xfId="90" applyFont="1" applyFill="1" applyBorder="1" applyAlignment="1">
      <alignment horizontal="center" vertical="center" wrapText="1"/>
      <protection/>
    </xf>
    <xf numFmtId="0" fontId="5" fillId="0" borderId="33" xfId="90" applyFill="1" applyBorder="1" applyAlignment="1">
      <alignment vertical="center" wrapText="1"/>
      <protection/>
    </xf>
    <xf numFmtId="0" fontId="5" fillId="0" borderId="34" xfId="90" applyFill="1" applyBorder="1" applyAlignment="1">
      <alignment vertical="center" wrapText="1"/>
      <protection/>
    </xf>
    <xf numFmtId="0" fontId="35" fillId="0" borderId="35" xfId="90" applyFont="1" applyFill="1" applyBorder="1" applyAlignment="1">
      <alignment horizontal="center" vertical="center" wrapText="1"/>
      <protection/>
    </xf>
    <xf numFmtId="0" fontId="5" fillId="0" borderId="36" xfId="90" applyFill="1" applyBorder="1" applyAlignment="1">
      <alignment vertical="center" wrapText="1"/>
      <protection/>
    </xf>
    <xf numFmtId="0" fontId="5" fillId="0" borderId="37" xfId="90" applyFill="1" applyBorder="1" applyAlignment="1">
      <alignment vertical="center" wrapText="1"/>
      <protection/>
    </xf>
    <xf numFmtId="0" fontId="35" fillId="59" borderId="32" xfId="90" applyFont="1" applyFill="1" applyBorder="1" applyAlignment="1">
      <alignment horizontal="center" vertical="center" wrapText="1"/>
      <protection/>
    </xf>
    <xf numFmtId="0" fontId="5" fillId="59" borderId="33" xfId="90" applyFill="1" applyBorder="1" applyAlignment="1">
      <alignment vertical="center" wrapText="1"/>
      <protection/>
    </xf>
    <xf numFmtId="0" fontId="5" fillId="59" borderId="34" xfId="90" applyFill="1" applyBorder="1" applyAlignment="1">
      <alignment vertical="center" wrapText="1"/>
      <protection/>
    </xf>
    <xf numFmtId="0" fontId="35" fillId="0" borderId="25" xfId="90" applyFont="1" applyFill="1" applyBorder="1" applyAlignment="1">
      <alignment horizontal="center" vertical="center" wrapText="1"/>
      <protection/>
    </xf>
    <xf numFmtId="0" fontId="35" fillId="0" borderId="26" xfId="90" applyFont="1" applyFill="1" applyBorder="1" applyAlignment="1">
      <alignment horizontal="center" vertical="center" wrapText="1"/>
      <protection/>
    </xf>
    <xf numFmtId="0" fontId="35" fillId="0" borderId="21" xfId="90" applyFont="1" applyFill="1" applyBorder="1" applyAlignment="1">
      <alignment horizontal="center" vertical="center" wrapText="1"/>
      <protection/>
    </xf>
    <xf numFmtId="0" fontId="33" fillId="59" borderId="1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2" fillId="57" borderId="38" xfId="0" applyFont="1" applyFill="1" applyBorder="1" applyAlignment="1">
      <alignment horizontal="left" vertical="center" wrapText="1"/>
    </xf>
    <xf numFmtId="0" fontId="2" fillId="57" borderId="39" xfId="0" applyFont="1" applyFill="1" applyBorder="1" applyAlignment="1">
      <alignment horizontal="left" vertical="center" wrapText="1"/>
    </xf>
    <xf numFmtId="0" fontId="2" fillId="57" borderId="24" xfId="0" applyFont="1" applyFill="1" applyBorder="1" applyAlignment="1">
      <alignment horizontal="left" vertical="center" wrapText="1"/>
    </xf>
    <xf numFmtId="0" fontId="2" fillId="57" borderId="25" xfId="0" applyFont="1" applyFill="1" applyBorder="1" applyAlignment="1">
      <alignment horizontal="left" vertical="center" wrapText="1"/>
    </xf>
    <xf numFmtId="0" fontId="2" fillId="57" borderId="26" xfId="0" applyFont="1" applyFill="1" applyBorder="1" applyAlignment="1">
      <alignment horizontal="left" vertical="center" wrapText="1"/>
    </xf>
    <xf numFmtId="0" fontId="2" fillId="57" borderId="21" xfId="0" applyFont="1" applyFill="1" applyBorder="1" applyAlignment="1">
      <alignment horizontal="left" vertical="center" wrapText="1"/>
    </xf>
    <xf numFmtId="0" fontId="10" fillId="7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9" fillId="0" borderId="26" xfId="0" applyFont="1" applyFill="1" applyBorder="1" applyAlignment="1">
      <alignment horizontal="left"/>
    </xf>
    <xf numFmtId="0" fontId="89" fillId="0" borderId="21" xfId="0" applyFont="1" applyFill="1" applyBorder="1" applyAlignment="1">
      <alignment horizontal="left"/>
    </xf>
    <xf numFmtId="0" fontId="10" fillId="57" borderId="38" xfId="0" applyFont="1" applyFill="1" applyBorder="1" applyAlignment="1">
      <alignment horizontal="left" vertical="center" wrapText="1"/>
    </xf>
    <xf numFmtId="0" fontId="89" fillId="57" borderId="39" xfId="0" applyFont="1" applyFill="1" applyBorder="1" applyAlignment="1">
      <alignment vertical="center" wrapText="1"/>
    </xf>
    <xf numFmtId="0" fontId="89" fillId="57" borderId="24" xfId="0" applyFont="1" applyFill="1" applyBorder="1" applyAlignment="1">
      <alignment vertical="center" wrapText="1"/>
    </xf>
    <xf numFmtId="0" fontId="0" fillId="57" borderId="26" xfId="0" applyFill="1" applyBorder="1" applyAlignment="1">
      <alignment/>
    </xf>
    <xf numFmtId="0" fontId="0" fillId="57" borderId="21" xfId="0" applyFill="1" applyBorder="1" applyAlignment="1">
      <alignment/>
    </xf>
    <xf numFmtId="0" fontId="2" fillId="68" borderId="25" xfId="0" applyFont="1" applyFill="1" applyBorder="1" applyAlignment="1">
      <alignment horizontal="left" vertical="center" wrapText="1"/>
    </xf>
    <xf numFmtId="0" fontId="0" fillId="68" borderId="26" xfId="0" applyFill="1" applyBorder="1" applyAlignment="1">
      <alignment/>
    </xf>
    <xf numFmtId="0" fontId="0" fillId="68" borderId="21" xfId="0" applyFill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0" fillId="57" borderId="25" xfId="0" applyFont="1" applyFill="1" applyBorder="1" applyAlignment="1">
      <alignment horizontal="left" vertical="center" wrapText="1"/>
    </xf>
    <xf numFmtId="0" fontId="89" fillId="57" borderId="26" xfId="0" applyFont="1" applyFill="1" applyBorder="1" applyAlignment="1">
      <alignment vertical="center" wrapText="1"/>
    </xf>
    <xf numFmtId="0" fontId="89" fillId="57" borderId="21" xfId="0" applyFont="1" applyFill="1" applyBorder="1" applyAlignment="1">
      <alignment vertical="center" wrapText="1"/>
    </xf>
    <xf numFmtId="0" fontId="0" fillId="57" borderId="26" xfId="0" applyFont="1" applyFill="1" applyBorder="1" applyAlignment="1">
      <alignment vertical="center" wrapText="1"/>
    </xf>
    <xf numFmtId="0" fontId="0" fillId="57" borderId="2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57" borderId="22" xfId="0" applyFont="1" applyFill="1" applyBorder="1" applyAlignment="1">
      <alignment horizontal="left" vertical="center" wrapText="1"/>
    </xf>
    <xf numFmtId="0" fontId="0" fillId="57" borderId="22" xfId="0" applyFill="1" applyBorder="1" applyAlignment="1">
      <alignment horizontal="left" wrapText="1"/>
    </xf>
    <xf numFmtId="0" fontId="0" fillId="57" borderId="22" xfId="0" applyFill="1" applyBorder="1" applyAlignment="1">
      <alignment wrapText="1"/>
    </xf>
    <xf numFmtId="0" fontId="2" fillId="59" borderId="22" xfId="0" applyFont="1" applyFill="1" applyBorder="1" applyAlignment="1">
      <alignment horizontal="left" vertical="center" wrapText="1"/>
    </xf>
    <xf numFmtId="0" fontId="0" fillId="59" borderId="2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59" borderId="19" xfId="0" applyFill="1" applyBorder="1" applyAlignment="1">
      <alignment horizontal="left"/>
    </xf>
    <xf numFmtId="0" fontId="10" fillId="0" borderId="4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0" fillId="59" borderId="40" xfId="0" applyFont="1" applyFill="1" applyBorder="1" applyAlignment="1">
      <alignment horizontal="left" vertical="center" wrapText="1"/>
    </xf>
    <xf numFmtId="0" fontId="0" fillId="59" borderId="0" xfId="0" applyFill="1" applyBorder="1" applyAlignment="1">
      <alignment horizontal="left"/>
    </xf>
    <xf numFmtId="0" fontId="0" fillId="59" borderId="41" xfId="0" applyFill="1" applyBorder="1" applyAlignment="1">
      <alignment horizontal="left"/>
    </xf>
    <xf numFmtId="0" fontId="0" fillId="57" borderId="26" xfId="0" applyFill="1" applyBorder="1" applyAlignment="1">
      <alignment horizontal="left"/>
    </xf>
    <xf numFmtId="0" fontId="0" fillId="57" borderId="21" xfId="0" applyFill="1" applyBorder="1" applyAlignment="1">
      <alignment horizontal="left"/>
    </xf>
    <xf numFmtId="0" fontId="10" fillId="0" borderId="38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57" borderId="19" xfId="0" applyFont="1" applyFill="1" applyBorder="1" applyAlignment="1">
      <alignment horizontal="left" vertical="center" wrapText="1"/>
    </xf>
    <xf numFmtId="0" fontId="0" fillId="57" borderId="19" xfId="0" applyFill="1" applyBorder="1" applyAlignment="1">
      <alignment horizontal="left" wrapText="1"/>
    </xf>
    <xf numFmtId="0" fontId="6" fillId="0" borderId="42" xfId="90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5" xfId="90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6" fillId="0" borderId="47" xfId="90" applyFont="1" applyFill="1" applyBorder="1" applyAlignment="1">
      <alignment horizontal="right" vertical="center" wrapText="1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90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2" fillId="68" borderId="19" xfId="0" applyFont="1" applyFill="1" applyBorder="1" applyAlignment="1">
      <alignment horizontal="left" vertical="center" wrapText="1"/>
    </xf>
    <xf numFmtId="0" fontId="0" fillId="68" borderId="19" xfId="0" applyFont="1" applyFill="1" applyBorder="1" applyAlignment="1">
      <alignment vertical="center" wrapText="1"/>
    </xf>
    <xf numFmtId="0" fontId="0" fillId="68" borderId="19" xfId="0" applyFill="1" applyBorder="1" applyAlignment="1">
      <alignment vertical="center" wrapText="1"/>
    </xf>
    <xf numFmtId="0" fontId="0" fillId="57" borderId="19" xfId="0" applyFont="1" applyFill="1" applyBorder="1" applyAlignment="1">
      <alignment vertical="center" wrapText="1"/>
    </xf>
    <xf numFmtId="0" fontId="0" fillId="57" borderId="19" xfId="0" applyFill="1" applyBorder="1" applyAlignment="1">
      <alignment vertical="center" wrapText="1"/>
    </xf>
    <xf numFmtId="0" fontId="35" fillId="69" borderId="19" xfId="90" applyFont="1" applyFill="1" applyBorder="1" applyAlignment="1">
      <alignment horizontal="center" vertical="center" wrapText="1"/>
      <protection/>
    </xf>
    <xf numFmtId="0" fontId="5" fillId="69" borderId="19" xfId="90" applyFill="1" applyBorder="1" applyAlignment="1">
      <alignment vertical="center" wrapText="1"/>
      <protection/>
    </xf>
    <xf numFmtId="0" fontId="10" fillId="59" borderId="19" xfId="0" applyFont="1" applyFill="1" applyBorder="1" applyAlignment="1">
      <alignment horizontal="center" vertical="center" wrapText="1"/>
    </xf>
    <xf numFmtId="0" fontId="34" fillId="57" borderId="25" xfId="0" applyFont="1" applyFill="1" applyBorder="1" applyAlignment="1">
      <alignment horizontal="center" vertical="center" wrapText="1"/>
    </xf>
    <xf numFmtId="0" fontId="95" fillId="57" borderId="26" xfId="0" applyFont="1" applyFill="1" applyBorder="1" applyAlignment="1">
      <alignment horizontal="center"/>
    </xf>
    <xf numFmtId="0" fontId="95" fillId="57" borderId="21" xfId="0" applyFont="1" applyFill="1" applyBorder="1" applyAlignment="1">
      <alignment horizontal="center"/>
    </xf>
  </cellXfs>
  <cellStyles count="24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3" xfId="93"/>
    <cellStyle name="Обычный 3 2" xfId="94"/>
    <cellStyle name="Обычный 3 3" xfId="95"/>
    <cellStyle name="Обычный 3 4" xfId="96"/>
    <cellStyle name="Обычный 4" xfId="97"/>
    <cellStyle name="Обычный 5" xfId="98"/>
    <cellStyle name="Обычный 5 2" xfId="99"/>
    <cellStyle name="Обычный 5 3" xfId="100"/>
    <cellStyle name="Обычный 5 3 2" xfId="101"/>
    <cellStyle name="Обычный 5 3 2 2" xfId="102"/>
    <cellStyle name="Обычный 5 3 2 3" xfId="103"/>
    <cellStyle name="Обычный 5 3 2 3 2" xfId="104"/>
    <cellStyle name="Обычный 5 3 2 3 3" xfId="105"/>
    <cellStyle name="Обычный 5 3 2 3 3 2" xfId="106"/>
    <cellStyle name="Обычный 5 3 2 3 3 3" xfId="107"/>
    <cellStyle name="Обычный 5 3 3" xfId="108"/>
    <cellStyle name="Обычный 5 4" xfId="109"/>
    <cellStyle name="Обычный 5 5" xfId="110"/>
    <cellStyle name="Обычный 5 5 2" xfId="111"/>
    <cellStyle name="Обычный 5 5 3" xfId="112"/>
    <cellStyle name="Обычный 5 5 4" xfId="113"/>
    <cellStyle name="Обычный 5 5 4 2" xfId="114"/>
    <cellStyle name="Обычный 5 5 4 3" xfId="115"/>
    <cellStyle name="Обычный 5 5 4 3 2" xfId="116"/>
    <cellStyle name="Обычный 5 5 4 3 3" xfId="117"/>
    <cellStyle name="Обычный 5 6" xfId="118"/>
    <cellStyle name="Обычный 5 6 2" xfId="119"/>
    <cellStyle name="Обычный 5 6 3" xfId="120"/>
    <cellStyle name="Обычный 5 6 4" xfId="121"/>
    <cellStyle name="Обычный 5 6 4 2" xfId="122"/>
    <cellStyle name="Обычный 5 6 4 3" xfId="123"/>
    <cellStyle name="Обычный 5 6 4 3 2" xfId="124"/>
    <cellStyle name="Обычный 5 6 4 3 2 2" xfId="125"/>
    <cellStyle name="Обычный 5 6 4 3 2 3" xfId="126"/>
    <cellStyle name="Обычный 5 6 4 3 2 3 2" xfId="127"/>
    <cellStyle name="Обычный 5 6 4 3 2 3 2 2" xfId="128"/>
    <cellStyle name="Обычный 5 6 4 3 2 3 2 3" xfId="129"/>
    <cellStyle name="Обычный 5 6 4 3 2 3 2 4" xfId="130"/>
    <cellStyle name="Обычный 5 6 4 3 2 3 2 4 2" xfId="131"/>
    <cellStyle name="Обычный 5 6 4 3 2 3 2 4 3" xfId="132"/>
    <cellStyle name="Обычный 5 6 4 3 2 3 3" xfId="133"/>
    <cellStyle name="Обычный 5 6 4 3 3" xfId="134"/>
    <cellStyle name="Обычный 5 6 4 3 3 2" xfId="135"/>
    <cellStyle name="Обычный 5 6 4 3 3 3" xfId="136"/>
    <cellStyle name="Обычный 5 6 4 3 3 3 2" xfId="137"/>
    <cellStyle name="Обычный 5 6 4 3 3 3 2 2" xfId="138"/>
    <cellStyle name="Обычный 5 6 4 3 3 3 2 3" xfId="139"/>
    <cellStyle name="Обычный 5 6 4 3 4" xfId="140"/>
    <cellStyle name="Обычный 5 7" xfId="141"/>
    <cellStyle name="Обычный 6" xfId="142"/>
    <cellStyle name="Обычный 6 2" xfId="143"/>
    <cellStyle name="Обычный 6 2 2" xfId="144"/>
    <cellStyle name="Обычный 6 2 2 2" xfId="145"/>
    <cellStyle name="Обычный 6 2 2 3" xfId="146"/>
    <cellStyle name="Обычный 6 2 3" xfId="147"/>
    <cellStyle name="Обычный 6 2 3 2" xfId="148"/>
    <cellStyle name="Обычный 6 2 3 3" xfId="149"/>
    <cellStyle name="Обычный 6 2 3 4" xfId="150"/>
    <cellStyle name="Обычный 6 2 3 4 2" xfId="151"/>
    <cellStyle name="Обычный 6 2 3 4 3" xfId="152"/>
    <cellStyle name="Обычный 6 2 3 4 3 2" xfId="153"/>
    <cellStyle name="Обычный 6 2 3 4 3 3" xfId="154"/>
    <cellStyle name="Обычный 6 2 3 5" xfId="155"/>
    <cellStyle name="Обычный 6 2 4" xfId="156"/>
    <cellStyle name="Обычный 6 2 5" xfId="157"/>
    <cellStyle name="Обычный 6 3" xfId="158"/>
    <cellStyle name="Обычный 6 3 2" xfId="159"/>
    <cellStyle name="Обычный 6 3 3" xfId="160"/>
    <cellStyle name="Обычный 6 3 3 2" xfId="161"/>
    <cellStyle name="Обычный 6 3 3 3" xfId="162"/>
    <cellStyle name="Обычный 6 3 3 3 2" xfId="163"/>
    <cellStyle name="Обычный 6 3 3 3 3" xfId="164"/>
    <cellStyle name="Обычный 6 3 3 3 3 2" xfId="165"/>
    <cellStyle name="Обычный 6 3 3 3 3 2 2" xfId="166"/>
    <cellStyle name="Обычный 6 3 3 3 3 2 3" xfId="167"/>
    <cellStyle name="Обычный 6 3 3 3 3 2 3 2" xfId="168"/>
    <cellStyle name="Обычный 6 3 3 3 3 2 3 2 2" xfId="169"/>
    <cellStyle name="Обычный 6 3 3 3 3 2 3 2 3" xfId="170"/>
    <cellStyle name="Обычный 6 3 3 3 3 2 3 2 4" xfId="171"/>
    <cellStyle name="Обычный 6 3 3 3 3 2 3 2 4 2" xfId="172"/>
    <cellStyle name="Обычный 6 3 3 3 3 2 3 2 4 3" xfId="173"/>
    <cellStyle name="Обычный 6 3 3 3 3 2 3 3" xfId="174"/>
    <cellStyle name="Обычный 6 3 3 3 3 3" xfId="175"/>
    <cellStyle name="Обычный 6 3 3 3 3 3 2" xfId="176"/>
    <cellStyle name="Обычный 6 3 3 3 3 3 3" xfId="177"/>
    <cellStyle name="Обычный 6 3 3 3 3 3 3 2" xfId="178"/>
    <cellStyle name="Обычный 6 3 3 3 3 3 3 2 2" xfId="179"/>
    <cellStyle name="Обычный 6 3 3 3 3 3 3 2 3" xfId="180"/>
    <cellStyle name="Обычный 6 3 3 3 3 4" xfId="181"/>
    <cellStyle name="Обычный 7" xfId="182"/>
    <cellStyle name="Обычный 8" xfId="183"/>
    <cellStyle name="Followed Hyperlink" xfId="184"/>
    <cellStyle name="Плохой" xfId="185"/>
    <cellStyle name="Плохой 2" xfId="186"/>
    <cellStyle name="Пояснение" xfId="187"/>
    <cellStyle name="Пояснение 2" xfId="188"/>
    <cellStyle name="Примечание" xfId="189"/>
    <cellStyle name="Примечание 2" xfId="190"/>
    <cellStyle name="Примечание 2 2" xfId="191"/>
    <cellStyle name="Примечание 2 3" xfId="192"/>
    <cellStyle name="Примечание 2 4" xfId="193"/>
    <cellStyle name="Примечание 2 4 2" xfId="194"/>
    <cellStyle name="Примечание 2 5" xfId="195"/>
    <cellStyle name="Примечание 2 5 2" xfId="196"/>
    <cellStyle name="Примечание 2 5 2 2" xfId="197"/>
    <cellStyle name="Примечание 2 5 2 3" xfId="198"/>
    <cellStyle name="Примечание 3" xfId="199"/>
    <cellStyle name="Примечание 4" xfId="200"/>
    <cellStyle name="Percent" xfId="201"/>
    <cellStyle name="Связанная ячейка" xfId="202"/>
    <cellStyle name="Связанная ячейка 2" xfId="203"/>
    <cellStyle name="Текст предупреждения" xfId="204"/>
    <cellStyle name="Текст предупреждения 2" xfId="205"/>
    <cellStyle name="Comma" xfId="206"/>
    <cellStyle name="Comma [0]" xfId="207"/>
    <cellStyle name="Финансовый 2" xfId="208"/>
    <cellStyle name="Финансовый 2 2" xfId="209"/>
    <cellStyle name="Финансовый 2 3" xfId="210"/>
    <cellStyle name="Финансовый 2 4" xfId="211"/>
    <cellStyle name="Финансовый 2 4 2" xfId="212"/>
    <cellStyle name="Финансовый 2 4 2 2" xfId="213"/>
    <cellStyle name="Финансовый 2 4 2 3" xfId="214"/>
    <cellStyle name="Финансовый 2 4 2 3 2" xfId="215"/>
    <cellStyle name="Финансовый 2 4 2 3 3" xfId="216"/>
    <cellStyle name="Финансовый 2 4 2 3 3 2" xfId="217"/>
    <cellStyle name="Финансовый 2 4 2 3 3 3" xfId="218"/>
    <cellStyle name="Финансовый 2 4 3" xfId="219"/>
    <cellStyle name="Финансовый 2 5" xfId="220"/>
    <cellStyle name="Финансовый 2 5 2" xfId="221"/>
    <cellStyle name="Финансовый 2 5 3" xfId="222"/>
    <cellStyle name="Финансовый 2 5 4" xfId="223"/>
    <cellStyle name="Финансовый 2 5 4 2" xfId="224"/>
    <cellStyle name="Финансовый 2 5 4 3" xfId="225"/>
    <cellStyle name="Финансовый 2 5 4 3 2" xfId="226"/>
    <cellStyle name="Финансовый 2 5 4 3 3" xfId="227"/>
    <cellStyle name="Финансовый 2 6" xfId="228"/>
    <cellStyle name="Финансовый 2 6 2" xfId="229"/>
    <cellStyle name="Финансовый 2 6 3" xfId="230"/>
    <cellStyle name="Финансовый 2 6 4" xfId="231"/>
    <cellStyle name="Финансовый 2 6 4 2" xfId="232"/>
    <cellStyle name="Финансовый 2 6 4 3" xfId="233"/>
    <cellStyle name="Финансовый 2 6 4 3 2" xfId="234"/>
    <cellStyle name="Финансовый 2 6 4 3 2 2" xfId="235"/>
    <cellStyle name="Финансовый 2 6 4 3 2 3" xfId="236"/>
    <cellStyle name="Финансовый 2 6 4 3 2 3 2" xfId="237"/>
    <cellStyle name="Финансовый 2 6 4 3 2 3 2 2" xfId="238"/>
    <cellStyle name="Финансовый 2 6 4 3 2 3 2 3" xfId="239"/>
    <cellStyle name="Финансовый 2 6 4 3 2 3 2 4" xfId="240"/>
    <cellStyle name="Финансовый 2 6 4 3 2 3 2 4 2" xfId="241"/>
    <cellStyle name="Финансовый 2 6 4 3 2 3 2 4 3" xfId="242"/>
    <cellStyle name="Финансовый 2 6 4 3 2 3 3" xfId="243"/>
    <cellStyle name="Финансовый 2 6 4 3 3" xfId="244"/>
    <cellStyle name="Финансовый 2 6 4 3 3 2" xfId="245"/>
    <cellStyle name="Финансовый 2 6 4 3 3 3" xfId="246"/>
    <cellStyle name="Финансовый 2 6 4 3 3 3 2" xfId="247"/>
    <cellStyle name="Финансовый 2 6 4 3 3 3 2 2" xfId="248"/>
    <cellStyle name="Финансовый 2 6 4 3 3 3 2 3" xfId="249"/>
    <cellStyle name="Финансовый 2 6 4 3 4" xfId="250"/>
    <cellStyle name="Финансовый 3" xfId="251"/>
    <cellStyle name="Хороший" xfId="252"/>
    <cellStyle name="Хороший 2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89"/>
  <sheetViews>
    <sheetView zoomScale="70" zoomScaleNormal="70" zoomScalePageLayoutView="0" workbookViewId="0" topLeftCell="A91">
      <selection activeCell="A95" sqref="A95"/>
    </sheetView>
  </sheetViews>
  <sheetFormatPr defaultColWidth="9.140625" defaultRowHeight="15"/>
  <cols>
    <col min="1" max="1" width="6.57421875" style="65" customWidth="1"/>
    <col min="2" max="2" width="7.7109375" style="70" customWidth="1"/>
    <col min="3" max="3" width="9.8515625" style="71" customWidth="1"/>
    <col min="4" max="4" width="8.421875" style="70" customWidth="1"/>
    <col min="5" max="5" width="18.7109375" style="70" customWidth="1"/>
    <col min="6" max="6" width="9.57421875" style="24" customWidth="1"/>
    <col min="7" max="7" width="26.57421875" style="11" customWidth="1"/>
    <col min="8" max="8" width="19.28125" style="72" customWidth="1"/>
    <col min="9" max="9" width="11.57421875" style="70" customWidth="1"/>
    <col min="10" max="10" width="10.421875" style="70" customWidth="1"/>
    <col min="11" max="11" width="36.8515625" style="69" customWidth="1"/>
    <col min="12" max="12" width="12.421875" style="65" customWidth="1"/>
    <col min="13" max="13" width="14.140625" style="65" customWidth="1"/>
    <col min="14" max="14" width="13.00390625" style="65" customWidth="1"/>
    <col min="15" max="15" width="55.8515625" style="67" customWidth="1"/>
    <col min="16" max="16" width="17.8515625" style="67" customWidth="1"/>
    <col min="17" max="17" width="13.7109375" style="67" customWidth="1"/>
    <col min="18" max="18" width="20.28125" style="67" customWidth="1"/>
    <col min="19" max="19" width="21.140625" style="67" customWidth="1"/>
    <col min="20" max="20" width="9.140625" style="67" customWidth="1"/>
    <col min="21" max="16384" width="9.140625" style="65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0" s="64" customFormat="1" ht="27.75" customHeight="1">
      <c r="A4" s="283" t="s">
        <v>925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43"/>
      <c r="R4" s="43"/>
      <c r="S4" s="43"/>
      <c r="T4" s="43"/>
    </row>
    <row r="5" spans="1:19" s="64" customFormat="1" ht="21.75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87"/>
      <c r="P5" s="287"/>
      <c r="Q5" s="43"/>
      <c r="R5" s="43"/>
      <c r="S5" s="43"/>
    </row>
    <row r="6" spans="1:17" s="140" customFormat="1" ht="27" customHeight="1">
      <c r="A6" s="144"/>
      <c r="B6" s="277" t="s">
        <v>874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9"/>
      <c r="P6" s="279"/>
      <c r="Q6" s="149"/>
    </row>
    <row r="7" spans="1:21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587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356</v>
      </c>
      <c r="P7" s="5" t="s">
        <v>1</v>
      </c>
      <c r="Q7" s="27"/>
      <c r="R7" s="27"/>
      <c r="S7" s="27"/>
      <c r="T7" s="27"/>
      <c r="U7" s="27"/>
    </row>
    <row r="8" spans="1:22" ht="42" customHeight="1">
      <c r="A8" s="7">
        <v>1</v>
      </c>
      <c r="B8" s="14"/>
      <c r="C8" s="15"/>
      <c r="D8" s="231"/>
      <c r="E8" s="21" t="s">
        <v>153</v>
      </c>
      <c r="F8" s="151" t="s">
        <v>348</v>
      </c>
      <c r="G8" s="25" t="s">
        <v>267</v>
      </c>
      <c r="H8" s="19" t="s">
        <v>340</v>
      </c>
      <c r="I8" s="8">
        <v>79.6</v>
      </c>
      <c r="J8" s="169">
        <v>25</v>
      </c>
      <c r="K8" s="28" t="s">
        <v>265</v>
      </c>
      <c r="L8" s="85">
        <v>101</v>
      </c>
      <c r="M8" s="74">
        <f aca="true" t="shared" si="0" ref="M8:M29">SUM(L8*J8)</f>
        <v>2525</v>
      </c>
      <c r="N8" s="2">
        <f aca="true" t="shared" si="1" ref="N8:N29">SUM(M8/I8)</f>
        <v>31.721105527638194</v>
      </c>
      <c r="O8" s="168" t="s">
        <v>594</v>
      </c>
      <c r="P8" s="6" t="s">
        <v>293</v>
      </c>
      <c r="U8" s="67"/>
      <c r="V8" s="67"/>
    </row>
    <row r="9" spans="1:22" s="140" customFormat="1" ht="42" customHeight="1">
      <c r="A9" s="7">
        <v>2</v>
      </c>
      <c r="B9" s="14"/>
      <c r="C9" s="15"/>
      <c r="D9" s="231"/>
      <c r="E9" s="21" t="s">
        <v>153</v>
      </c>
      <c r="F9" s="151" t="s">
        <v>120</v>
      </c>
      <c r="G9" s="25" t="s">
        <v>109</v>
      </c>
      <c r="H9" s="19" t="s">
        <v>110</v>
      </c>
      <c r="I9" s="8">
        <v>49</v>
      </c>
      <c r="J9" s="169">
        <v>25</v>
      </c>
      <c r="K9" s="28" t="s">
        <v>118</v>
      </c>
      <c r="L9" s="85">
        <v>30</v>
      </c>
      <c r="M9" s="74">
        <f t="shared" si="0"/>
        <v>750</v>
      </c>
      <c r="N9" s="2">
        <f t="shared" si="1"/>
        <v>15.306122448979592</v>
      </c>
      <c r="O9" s="168" t="s">
        <v>601</v>
      </c>
      <c r="P9" s="6" t="s">
        <v>19</v>
      </c>
      <c r="Q9" s="149"/>
      <c r="R9" s="149"/>
      <c r="S9" s="149"/>
      <c r="T9" s="149"/>
      <c r="U9" s="149"/>
      <c r="V9" s="149"/>
    </row>
    <row r="10" spans="1:22" s="140" customFormat="1" ht="42" customHeight="1">
      <c r="A10" s="7">
        <v>3</v>
      </c>
      <c r="B10" s="14"/>
      <c r="C10" s="15"/>
      <c r="D10" s="231"/>
      <c r="E10" s="21" t="s">
        <v>153</v>
      </c>
      <c r="F10" s="151" t="s">
        <v>120</v>
      </c>
      <c r="G10" s="25" t="s">
        <v>109</v>
      </c>
      <c r="H10" s="19" t="s">
        <v>110</v>
      </c>
      <c r="I10" s="8">
        <v>49</v>
      </c>
      <c r="J10" s="169">
        <v>25</v>
      </c>
      <c r="K10" s="28" t="s">
        <v>118</v>
      </c>
      <c r="L10" s="85">
        <v>30</v>
      </c>
      <c r="M10" s="74">
        <f t="shared" si="0"/>
        <v>750</v>
      </c>
      <c r="N10" s="2">
        <f t="shared" si="1"/>
        <v>15.306122448979592</v>
      </c>
      <c r="O10" s="168" t="s">
        <v>603</v>
      </c>
      <c r="P10" s="6" t="s">
        <v>19</v>
      </c>
      <c r="Q10" s="149"/>
      <c r="R10" s="149"/>
      <c r="S10" s="149"/>
      <c r="T10" s="149"/>
      <c r="U10" s="149"/>
      <c r="V10" s="149"/>
    </row>
    <row r="11" spans="1:17" s="196" customFormat="1" ht="27" customHeight="1">
      <c r="A11" s="199"/>
      <c r="B11" s="277" t="s">
        <v>875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9"/>
      <c r="P11" s="279"/>
      <c r="Q11" s="149"/>
    </row>
    <row r="12" spans="1:21" s="4" customFormat="1" ht="33.75" customHeight="1">
      <c r="A12" s="5" t="s">
        <v>2</v>
      </c>
      <c r="B12" s="5" t="s">
        <v>4</v>
      </c>
      <c r="C12" s="5" t="s">
        <v>3</v>
      </c>
      <c r="D12" s="5" t="s">
        <v>150</v>
      </c>
      <c r="E12" s="5" t="s">
        <v>152</v>
      </c>
      <c r="F12" s="5" t="s">
        <v>5</v>
      </c>
      <c r="G12" s="5" t="s">
        <v>0</v>
      </c>
      <c r="H12" s="5" t="s">
        <v>6</v>
      </c>
      <c r="I12" s="5" t="s">
        <v>20</v>
      </c>
      <c r="J12" s="5" t="s">
        <v>587</v>
      </c>
      <c r="K12" s="5" t="s">
        <v>8</v>
      </c>
      <c r="L12" s="5" t="s">
        <v>9</v>
      </c>
      <c r="M12" s="5" t="s">
        <v>10</v>
      </c>
      <c r="N12" s="5" t="s">
        <v>154</v>
      </c>
      <c r="O12" s="5" t="s">
        <v>356</v>
      </c>
      <c r="P12" s="5" t="s">
        <v>1</v>
      </c>
      <c r="Q12" s="27"/>
      <c r="R12" s="27"/>
      <c r="S12" s="27"/>
      <c r="T12" s="27"/>
      <c r="U12" s="27"/>
    </row>
    <row r="13" spans="1:22" s="140" customFormat="1" ht="42" customHeight="1">
      <c r="A13" s="7">
        <v>4</v>
      </c>
      <c r="B13" s="14"/>
      <c r="C13" s="15"/>
      <c r="D13" s="231"/>
      <c r="E13" s="21" t="s">
        <v>153</v>
      </c>
      <c r="F13" s="151" t="s">
        <v>120</v>
      </c>
      <c r="G13" s="25" t="s">
        <v>109</v>
      </c>
      <c r="H13" s="19" t="s">
        <v>110</v>
      </c>
      <c r="I13" s="8">
        <v>49</v>
      </c>
      <c r="J13" s="169">
        <v>35</v>
      </c>
      <c r="K13" s="28" t="s">
        <v>118</v>
      </c>
      <c r="L13" s="85">
        <v>30</v>
      </c>
      <c r="M13" s="74">
        <f t="shared" si="0"/>
        <v>1050</v>
      </c>
      <c r="N13" s="2">
        <f t="shared" si="1"/>
        <v>21.428571428571427</v>
      </c>
      <c r="O13" s="168" t="s">
        <v>602</v>
      </c>
      <c r="P13" s="6" t="s">
        <v>19</v>
      </c>
      <c r="Q13" s="149"/>
      <c r="R13" s="149"/>
      <c r="S13" s="149"/>
      <c r="T13" s="149"/>
      <c r="U13" s="149"/>
      <c r="V13" s="149"/>
    </row>
    <row r="14" spans="1:22" s="140" customFormat="1" ht="42" customHeight="1">
      <c r="A14" s="7">
        <v>5</v>
      </c>
      <c r="B14" s="14"/>
      <c r="C14" s="15"/>
      <c r="D14" s="231"/>
      <c r="E14" s="21" t="s">
        <v>153</v>
      </c>
      <c r="F14" s="151" t="s">
        <v>120</v>
      </c>
      <c r="G14" s="25" t="s">
        <v>109</v>
      </c>
      <c r="H14" s="19" t="s">
        <v>110</v>
      </c>
      <c r="I14" s="8">
        <v>49</v>
      </c>
      <c r="J14" s="169">
        <v>35</v>
      </c>
      <c r="K14" s="28" t="s">
        <v>118</v>
      </c>
      <c r="L14" s="85">
        <v>30</v>
      </c>
      <c r="M14" s="74">
        <f t="shared" si="0"/>
        <v>1050</v>
      </c>
      <c r="N14" s="2">
        <f t="shared" si="1"/>
        <v>21.428571428571427</v>
      </c>
      <c r="O14" s="168" t="s">
        <v>604</v>
      </c>
      <c r="P14" s="6" t="s">
        <v>19</v>
      </c>
      <c r="Q14" s="149"/>
      <c r="R14" s="149"/>
      <c r="S14" s="149"/>
      <c r="T14" s="149"/>
      <c r="U14" s="149"/>
      <c r="V14" s="149"/>
    </row>
    <row r="15" spans="1:22" s="140" customFormat="1" ht="42" customHeight="1">
      <c r="A15" s="7">
        <v>6</v>
      </c>
      <c r="B15" s="14"/>
      <c r="C15" s="15"/>
      <c r="D15" s="231"/>
      <c r="E15" s="21" t="s">
        <v>153</v>
      </c>
      <c r="F15" s="151" t="s">
        <v>380</v>
      </c>
      <c r="G15" s="25" t="s">
        <v>202</v>
      </c>
      <c r="H15" s="19" t="s">
        <v>360</v>
      </c>
      <c r="I15" s="8">
        <v>60</v>
      </c>
      <c r="J15" s="169">
        <v>35</v>
      </c>
      <c r="K15" s="28" t="s">
        <v>318</v>
      </c>
      <c r="L15" s="85">
        <v>51</v>
      </c>
      <c r="M15" s="74">
        <f t="shared" si="0"/>
        <v>1785</v>
      </c>
      <c r="N15" s="2">
        <f t="shared" si="1"/>
        <v>29.75</v>
      </c>
      <c r="O15" s="168" t="s">
        <v>644</v>
      </c>
      <c r="P15" s="6" t="s">
        <v>108</v>
      </c>
      <c r="Q15" s="149"/>
      <c r="R15" s="149"/>
      <c r="S15" s="149"/>
      <c r="T15" s="149"/>
      <c r="U15" s="149"/>
      <c r="V15" s="149"/>
    </row>
    <row r="16" spans="1:22" s="140" customFormat="1" ht="42" customHeight="1">
      <c r="A16" s="7">
        <v>7</v>
      </c>
      <c r="B16" s="14"/>
      <c r="C16" s="15"/>
      <c r="D16" s="231"/>
      <c r="E16" s="21" t="s">
        <v>153</v>
      </c>
      <c r="F16" s="151" t="s">
        <v>380</v>
      </c>
      <c r="G16" s="25" t="s">
        <v>202</v>
      </c>
      <c r="H16" s="19" t="s">
        <v>360</v>
      </c>
      <c r="I16" s="8">
        <v>60</v>
      </c>
      <c r="J16" s="169">
        <v>35</v>
      </c>
      <c r="K16" s="28" t="s">
        <v>318</v>
      </c>
      <c r="L16" s="85">
        <v>51</v>
      </c>
      <c r="M16" s="74">
        <f t="shared" si="0"/>
        <v>1785</v>
      </c>
      <c r="N16" s="2">
        <f t="shared" si="1"/>
        <v>29.75</v>
      </c>
      <c r="O16" s="168" t="s">
        <v>605</v>
      </c>
      <c r="P16" s="6" t="s">
        <v>108</v>
      </c>
      <c r="Q16" s="149"/>
      <c r="R16" s="149"/>
      <c r="S16" s="149"/>
      <c r="T16" s="149"/>
      <c r="U16" s="149"/>
      <c r="V16" s="149"/>
    </row>
    <row r="17" spans="1:22" ht="42" customHeight="1">
      <c r="A17" s="7">
        <v>8</v>
      </c>
      <c r="B17" s="14"/>
      <c r="C17" s="15"/>
      <c r="D17" s="231"/>
      <c r="E17" s="6" t="s">
        <v>153</v>
      </c>
      <c r="F17" s="63" t="s">
        <v>381</v>
      </c>
      <c r="G17" s="25" t="s">
        <v>288</v>
      </c>
      <c r="H17" s="19" t="s">
        <v>324</v>
      </c>
      <c r="I17" s="8">
        <v>65.4</v>
      </c>
      <c r="J17" s="169">
        <v>35</v>
      </c>
      <c r="K17" s="18" t="s">
        <v>164</v>
      </c>
      <c r="L17" s="85">
        <v>113</v>
      </c>
      <c r="M17" s="74">
        <f t="shared" si="0"/>
        <v>3955</v>
      </c>
      <c r="N17" s="2">
        <f t="shared" si="1"/>
        <v>60.474006116207946</v>
      </c>
      <c r="O17" s="168" t="s">
        <v>599</v>
      </c>
      <c r="P17" s="6" t="s">
        <v>345</v>
      </c>
      <c r="U17" s="67"/>
      <c r="V17" s="67"/>
    </row>
    <row r="18" spans="1:22" s="140" customFormat="1" ht="42" customHeight="1">
      <c r="A18" s="7">
        <v>9</v>
      </c>
      <c r="B18" s="14"/>
      <c r="C18" s="15"/>
      <c r="D18" s="231"/>
      <c r="E18" s="21" t="s">
        <v>153</v>
      </c>
      <c r="F18" s="152" t="s">
        <v>82</v>
      </c>
      <c r="G18" s="25" t="s">
        <v>80</v>
      </c>
      <c r="H18" s="19" t="s">
        <v>81</v>
      </c>
      <c r="I18" s="8">
        <v>88</v>
      </c>
      <c r="J18" s="169">
        <v>35</v>
      </c>
      <c r="K18" s="28" t="s">
        <v>174</v>
      </c>
      <c r="L18" s="85">
        <v>98</v>
      </c>
      <c r="M18" s="74">
        <f t="shared" si="0"/>
        <v>3430</v>
      </c>
      <c r="N18" s="2">
        <f t="shared" si="1"/>
        <v>38.97727272727273</v>
      </c>
      <c r="O18" s="168" t="s">
        <v>600</v>
      </c>
      <c r="P18" s="6" t="s">
        <v>350</v>
      </c>
      <c r="Q18" s="149"/>
      <c r="R18" s="149"/>
      <c r="S18" s="149"/>
      <c r="T18" s="149"/>
      <c r="U18" s="149"/>
      <c r="V18" s="149"/>
    </row>
    <row r="19" spans="1:22" s="140" customFormat="1" ht="42" customHeight="1">
      <c r="A19" s="7">
        <v>10</v>
      </c>
      <c r="B19" s="14"/>
      <c r="C19" s="15"/>
      <c r="D19" s="231"/>
      <c r="E19" s="21" t="s">
        <v>153</v>
      </c>
      <c r="F19" s="152" t="s">
        <v>82</v>
      </c>
      <c r="G19" s="25" t="s">
        <v>80</v>
      </c>
      <c r="H19" s="19" t="s">
        <v>81</v>
      </c>
      <c r="I19" s="8">
        <v>88</v>
      </c>
      <c r="J19" s="169">
        <v>35</v>
      </c>
      <c r="K19" s="28" t="s">
        <v>174</v>
      </c>
      <c r="L19" s="85">
        <v>98</v>
      </c>
      <c r="M19" s="74">
        <f t="shared" si="0"/>
        <v>3430</v>
      </c>
      <c r="N19" s="2">
        <f t="shared" si="1"/>
        <v>38.97727272727273</v>
      </c>
      <c r="O19" s="168" t="s">
        <v>610</v>
      </c>
      <c r="P19" s="6" t="s">
        <v>350</v>
      </c>
      <c r="Q19" s="149"/>
      <c r="R19" s="149"/>
      <c r="S19" s="149"/>
      <c r="T19" s="149"/>
      <c r="U19" s="149"/>
      <c r="V19" s="149"/>
    </row>
    <row r="20" spans="1:22" s="140" customFormat="1" ht="42" customHeight="1">
      <c r="A20" s="7">
        <v>11</v>
      </c>
      <c r="B20" s="14"/>
      <c r="C20" s="15"/>
      <c r="D20" s="231"/>
      <c r="E20" s="21" t="s">
        <v>153</v>
      </c>
      <c r="F20" s="152" t="s">
        <v>82</v>
      </c>
      <c r="G20" s="25" t="s">
        <v>80</v>
      </c>
      <c r="H20" s="19" t="s">
        <v>81</v>
      </c>
      <c r="I20" s="8">
        <v>88</v>
      </c>
      <c r="J20" s="169">
        <v>35</v>
      </c>
      <c r="K20" s="28" t="s">
        <v>174</v>
      </c>
      <c r="L20" s="85">
        <v>98</v>
      </c>
      <c r="M20" s="74">
        <f t="shared" si="0"/>
        <v>3430</v>
      </c>
      <c r="N20" s="2">
        <f t="shared" si="1"/>
        <v>38.97727272727273</v>
      </c>
      <c r="O20" s="168" t="s">
        <v>611</v>
      </c>
      <c r="P20" s="6" t="s">
        <v>350</v>
      </c>
      <c r="Q20" s="149"/>
      <c r="R20" s="149"/>
      <c r="S20" s="149"/>
      <c r="T20" s="149"/>
      <c r="U20" s="149"/>
      <c r="V20" s="149"/>
    </row>
    <row r="21" spans="1:22" s="140" customFormat="1" ht="42" customHeight="1">
      <c r="A21" s="7">
        <v>12</v>
      </c>
      <c r="B21" s="14"/>
      <c r="C21" s="15"/>
      <c r="D21" s="231"/>
      <c r="E21" s="21" t="s">
        <v>153</v>
      </c>
      <c r="F21" s="152" t="s">
        <v>82</v>
      </c>
      <c r="G21" s="25" t="s">
        <v>80</v>
      </c>
      <c r="H21" s="19" t="s">
        <v>81</v>
      </c>
      <c r="I21" s="8">
        <v>88</v>
      </c>
      <c r="J21" s="169">
        <v>35</v>
      </c>
      <c r="K21" s="28" t="s">
        <v>174</v>
      </c>
      <c r="L21" s="85">
        <v>98</v>
      </c>
      <c r="M21" s="74">
        <f t="shared" si="0"/>
        <v>3430</v>
      </c>
      <c r="N21" s="2">
        <f t="shared" si="1"/>
        <v>38.97727272727273</v>
      </c>
      <c r="O21" s="168" t="s">
        <v>590</v>
      </c>
      <c r="P21" s="6" t="s">
        <v>350</v>
      </c>
      <c r="Q21" s="149"/>
      <c r="R21" s="149"/>
      <c r="S21" s="149"/>
      <c r="T21" s="149"/>
      <c r="U21" s="149"/>
      <c r="V21" s="149"/>
    </row>
    <row r="22" spans="1:22" s="140" customFormat="1" ht="42" customHeight="1">
      <c r="A22" s="7">
        <v>13</v>
      </c>
      <c r="B22" s="14"/>
      <c r="C22" s="15"/>
      <c r="D22" s="231"/>
      <c r="E22" s="21" t="s">
        <v>153</v>
      </c>
      <c r="F22" s="152" t="s">
        <v>82</v>
      </c>
      <c r="G22" s="25" t="s">
        <v>80</v>
      </c>
      <c r="H22" s="19" t="s">
        <v>81</v>
      </c>
      <c r="I22" s="8">
        <v>88</v>
      </c>
      <c r="J22" s="169">
        <v>35</v>
      </c>
      <c r="K22" s="28" t="s">
        <v>174</v>
      </c>
      <c r="L22" s="85">
        <v>98</v>
      </c>
      <c r="M22" s="74">
        <f t="shared" si="0"/>
        <v>3430</v>
      </c>
      <c r="N22" s="2">
        <f t="shared" si="1"/>
        <v>38.97727272727273</v>
      </c>
      <c r="O22" s="168" t="s">
        <v>589</v>
      </c>
      <c r="P22" s="6" t="s">
        <v>350</v>
      </c>
      <c r="Q22" s="149"/>
      <c r="R22" s="149"/>
      <c r="S22" s="149"/>
      <c r="T22" s="149"/>
      <c r="U22" s="149"/>
      <c r="V22" s="149"/>
    </row>
    <row r="23" spans="1:22" s="140" customFormat="1" ht="42" customHeight="1">
      <c r="A23" s="7">
        <v>14</v>
      </c>
      <c r="B23" s="14"/>
      <c r="C23" s="15"/>
      <c r="D23" s="231"/>
      <c r="E23" s="21" t="s">
        <v>153</v>
      </c>
      <c r="F23" s="152" t="s">
        <v>82</v>
      </c>
      <c r="G23" s="25" t="s">
        <v>80</v>
      </c>
      <c r="H23" s="19" t="s">
        <v>81</v>
      </c>
      <c r="I23" s="8">
        <v>88</v>
      </c>
      <c r="J23" s="169">
        <v>35</v>
      </c>
      <c r="K23" s="28" t="s">
        <v>174</v>
      </c>
      <c r="L23" s="85">
        <v>98</v>
      </c>
      <c r="M23" s="74">
        <f t="shared" si="0"/>
        <v>3430</v>
      </c>
      <c r="N23" s="2">
        <f t="shared" si="1"/>
        <v>38.97727272727273</v>
      </c>
      <c r="O23" s="168" t="s">
        <v>591</v>
      </c>
      <c r="P23" s="6" t="s">
        <v>350</v>
      </c>
      <c r="Q23" s="149"/>
      <c r="R23" s="149"/>
      <c r="S23" s="149"/>
      <c r="T23" s="149"/>
      <c r="U23" s="149"/>
      <c r="V23" s="149"/>
    </row>
    <row r="24" spans="1:22" s="140" customFormat="1" ht="42" customHeight="1">
      <c r="A24" s="7">
        <v>15</v>
      </c>
      <c r="B24" s="14"/>
      <c r="C24" s="15"/>
      <c r="D24" s="231"/>
      <c r="E24" s="21" t="s">
        <v>153</v>
      </c>
      <c r="F24" s="152" t="s">
        <v>208</v>
      </c>
      <c r="G24" s="25" t="s">
        <v>106</v>
      </c>
      <c r="H24" s="170" t="s">
        <v>204</v>
      </c>
      <c r="I24" s="8">
        <v>73</v>
      </c>
      <c r="J24" s="169">
        <v>35</v>
      </c>
      <c r="K24" s="28" t="s">
        <v>207</v>
      </c>
      <c r="L24" s="85">
        <v>19</v>
      </c>
      <c r="M24" s="74">
        <f t="shared" si="0"/>
        <v>665</v>
      </c>
      <c r="N24" s="2">
        <f t="shared" si="1"/>
        <v>9.10958904109589</v>
      </c>
      <c r="O24" s="168" t="s">
        <v>643</v>
      </c>
      <c r="P24" s="6" t="s">
        <v>108</v>
      </c>
      <c r="Q24" s="149"/>
      <c r="R24" s="149"/>
      <c r="S24" s="149"/>
      <c r="T24" s="149"/>
      <c r="U24" s="149"/>
      <c r="V24" s="149"/>
    </row>
    <row r="25" spans="1:17" s="196" customFormat="1" ht="27" customHeight="1">
      <c r="A25" s="199"/>
      <c r="B25" s="277" t="s">
        <v>876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79"/>
      <c r="Q25" s="149"/>
    </row>
    <row r="26" spans="1:21" s="4" customFormat="1" ht="33.75" customHeight="1">
      <c r="A26" s="5" t="s">
        <v>2</v>
      </c>
      <c r="B26" s="5" t="s">
        <v>4</v>
      </c>
      <c r="C26" s="5" t="s">
        <v>3</v>
      </c>
      <c r="D26" s="5" t="s">
        <v>150</v>
      </c>
      <c r="E26" s="5" t="s">
        <v>152</v>
      </c>
      <c r="F26" s="5" t="s">
        <v>5</v>
      </c>
      <c r="G26" s="5" t="s">
        <v>0</v>
      </c>
      <c r="H26" s="5" t="s">
        <v>6</v>
      </c>
      <c r="I26" s="5" t="s">
        <v>20</v>
      </c>
      <c r="J26" s="5" t="s">
        <v>587</v>
      </c>
      <c r="K26" s="5" t="s">
        <v>8</v>
      </c>
      <c r="L26" s="5" t="s">
        <v>9</v>
      </c>
      <c r="M26" s="5" t="s">
        <v>10</v>
      </c>
      <c r="N26" s="5" t="s">
        <v>154</v>
      </c>
      <c r="O26" s="5" t="s">
        <v>356</v>
      </c>
      <c r="P26" s="5" t="s">
        <v>1</v>
      </c>
      <c r="Q26" s="27"/>
      <c r="R26" s="27"/>
      <c r="S26" s="27"/>
      <c r="T26" s="27"/>
      <c r="U26" s="27"/>
    </row>
    <row r="27" spans="1:22" s="140" customFormat="1" ht="42" customHeight="1">
      <c r="A27" s="7">
        <v>16</v>
      </c>
      <c r="B27" s="14"/>
      <c r="C27" s="15"/>
      <c r="D27" s="231"/>
      <c r="E27" s="21" t="s">
        <v>153</v>
      </c>
      <c r="F27" s="151" t="s">
        <v>120</v>
      </c>
      <c r="G27" s="25" t="s">
        <v>109</v>
      </c>
      <c r="H27" s="19" t="s">
        <v>110</v>
      </c>
      <c r="I27" s="8">
        <v>49</v>
      </c>
      <c r="J27" s="169">
        <v>45</v>
      </c>
      <c r="K27" s="28" t="s">
        <v>118</v>
      </c>
      <c r="L27" s="85">
        <v>8</v>
      </c>
      <c r="M27" s="74">
        <f t="shared" si="0"/>
        <v>360</v>
      </c>
      <c r="N27" s="2">
        <f t="shared" si="1"/>
        <v>7.346938775510204</v>
      </c>
      <c r="O27" s="168" t="s">
        <v>607</v>
      </c>
      <c r="P27" s="6" t="s">
        <v>19</v>
      </c>
      <c r="Q27" s="149"/>
      <c r="R27" s="149"/>
      <c r="S27" s="149"/>
      <c r="T27" s="149"/>
      <c r="U27" s="149"/>
      <c r="V27" s="149"/>
    </row>
    <row r="28" spans="1:22" s="140" customFormat="1" ht="42" customHeight="1">
      <c r="A28" s="7">
        <v>17</v>
      </c>
      <c r="B28" s="14"/>
      <c r="C28" s="15"/>
      <c r="D28" s="231"/>
      <c r="E28" s="21" t="s">
        <v>153</v>
      </c>
      <c r="F28" s="151" t="s">
        <v>120</v>
      </c>
      <c r="G28" s="25" t="s">
        <v>109</v>
      </c>
      <c r="H28" s="19" t="s">
        <v>110</v>
      </c>
      <c r="I28" s="8">
        <v>49</v>
      </c>
      <c r="J28" s="169">
        <v>45</v>
      </c>
      <c r="K28" s="28" t="s">
        <v>118</v>
      </c>
      <c r="L28" s="85">
        <v>8</v>
      </c>
      <c r="M28" s="74">
        <f t="shared" si="0"/>
        <v>360</v>
      </c>
      <c r="N28" s="2">
        <f t="shared" si="1"/>
        <v>7.346938775510204</v>
      </c>
      <c r="O28" s="168" t="s">
        <v>608</v>
      </c>
      <c r="P28" s="6" t="s">
        <v>19</v>
      </c>
      <c r="Q28" s="149"/>
      <c r="R28" s="149"/>
      <c r="S28" s="149"/>
      <c r="T28" s="149"/>
      <c r="U28" s="149"/>
      <c r="V28" s="149"/>
    </row>
    <row r="29" spans="1:22" s="140" customFormat="1" ht="42" customHeight="1">
      <c r="A29" s="7">
        <v>18</v>
      </c>
      <c r="B29" s="14"/>
      <c r="C29" s="15"/>
      <c r="D29" s="231"/>
      <c r="E29" s="21" t="s">
        <v>153</v>
      </c>
      <c r="F29" s="151" t="s">
        <v>120</v>
      </c>
      <c r="G29" s="25" t="s">
        <v>109</v>
      </c>
      <c r="H29" s="19" t="s">
        <v>110</v>
      </c>
      <c r="I29" s="8">
        <v>49</v>
      </c>
      <c r="J29" s="169">
        <v>45</v>
      </c>
      <c r="K29" s="28" t="s">
        <v>118</v>
      </c>
      <c r="L29" s="85">
        <v>8</v>
      </c>
      <c r="M29" s="74">
        <f t="shared" si="0"/>
        <v>360</v>
      </c>
      <c r="N29" s="2">
        <f t="shared" si="1"/>
        <v>7.346938775510204</v>
      </c>
      <c r="O29" s="168" t="s">
        <v>642</v>
      </c>
      <c r="P29" s="6" t="s">
        <v>19</v>
      </c>
      <c r="Q29" s="149"/>
      <c r="R29" s="149"/>
      <c r="S29" s="149"/>
      <c r="T29" s="149"/>
      <c r="U29" s="149"/>
      <c r="V29" s="149"/>
    </row>
    <row r="30" spans="1:22" s="140" customFormat="1" ht="42" customHeight="1">
      <c r="A30" s="7">
        <v>19</v>
      </c>
      <c r="B30" s="14"/>
      <c r="C30" s="15"/>
      <c r="D30" s="231"/>
      <c r="E30" s="93" t="s">
        <v>396</v>
      </c>
      <c r="F30" s="152" t="s">
        <v>28</v>
      </c>
      <c r="G30" s="25" t="s">
        <v>27</v>
      </c>
      <c r="H30" s="19" t="s">
        <v>129</v>
      </c>
      <c r="I30" s="8">
        <v>61.6</v>
      </c>
      <c r="J30" s="169">
        <v>45</v>
      </c>
      <c r="K30" s="28" t="s">
        <v>117</v>
      </c>
      <c r="L30" s="85">
        <v>54</v>
      </c>
      <c r="M30" s="74">
        <f>SUM(L30*J30)</f>
        <v>2430</v>
      </c>
      <c r="N30" s="2">
        <f>SUM(M30/I30)</f>
        <v>39.44805194805195</v>
      </c>
      <c r="O30" s="168" t="s">
        <v>606</v>
      </c>
      <c r="P30" s="6" t="s">
        <v>13</v>
      </c>
      <c r="Q30" s="149"/>
      <c r="R30" s="149"/>
      <c r="S30" s="149"/>
      <c r="T30" s="149"/>
      <c r="U30" s="149"/>
      <c r="V30" s="149"/>
    </row>
    <row r="31" spans="1:22" s="140" customFormat="1" ht="42" customHeight="1">
      <c r="A31" s="7">
        <v>20</v>
      </c>
      <c r="B31" s="14"/>
      <c r="C31" s="15"/>
      <c r="D31" s="231"/>
      <c r="E31" s="93" t="s">
        <v>396</v>
      </c>
      <c r="F31" s="152" t="s">
        <v>28</v>
      </c>
      <c r="G31" s="25" t="s">
        <v>27</v>
      </c>
      <c r="H31" s="19" t="s">
        <v>129</v>
      </c>
      <c r="I31" s="8">
        <v>61.6</v>
      </c>
      <c r="J31" s="169">
        <v>45</v>
      </c>
      <c r="K31" s="28" t="s">
        <v>117</v>
      </c>
      <c r="L31" s="85">
        <v>54</v>
      </c>
      <c r="M31" s="74">
        <f>SUM(L31*J31)</f>
        <v>2430</v>
      </c>
      <c r="N31" s="2">
        <f>SUM(M31/I31)</f>
        <v>39.44805194805195</v>
      </c>
      <c r="O31" s="168" t="s">
        <v>609</v>
      </c>
      <c r="P31" s="6" t="s">
        <v>13</v>
      </c>
      <c r="Q31" s="149"/>
      <c r="R31" s="149"/>
      <c r="S31" s="149"/>
      <c r="T31" s="149"/>
      <c r="U31" s="149"/>
      <c r="V31" s="149"/>
    </row>
    <row r="32" spans="1:22" s="140" customFormat="1" ht="42" customHeight="1">
      <c r="A32" s="7">
        <v>21</v>
      </c>
      <c r="B32" s="14"/>
      <c r="C32" s="15"/>
      <c r="D32" s="231"/>
      <c r="E32" s="21" t="s">
        <v>153</v>
      </c>
      <c r="F32" s="152" t="s">
        <v>25</v>
      </c>
      <c r="G32" s="25" t="s">
        <v>24</v>
      </c>
      <c r="H32" s="19" t="s">
        <v>244</v>
      </c>
      <c r="I32" s="8">
        <v>58.8</v>
      </c>
      <c r="J32" s="169">
        <v>45</v>
      </c>
      <c r="K32" s="28" t="s">
        <v>239</v>
      </c>
      <c r="L32" s="85">
        <v>19</v>
      </c>
      <c r="M32" s="74">
        <f>SUM(L32*J32)</f>
        <v>855</v>
      </c>
      <c r="N32" s="2">
        <f>SUM(M32/I32)</f>
        <v>14.540816326530614</v>
      </c>
      <c r="O32" s="168" t="s">
        <v>612</v>
      </c>
      <c r="P32" s="6" t="s">
        <v>26</v>
      </c>
      <c r="Q32" s="149"/>
      <c r="R32" s="149"/>
      <c r="S32" s="149"/>
      <c r="T32" s="149"/>
      <c r="U32" s="149"/>
      <c r="V32" s="149"/>
    </row>
    <row r="33" spans="1:22" s="140" customFormat="1" ht="42" customHeight="1">
      <c r="A33" s="7">
        <v>22</v>
      </c>
      <c r="B33" s="14"/>
      <c r="C33" s="15"/>
      <c r="D33" s="231"/>
      <c r="E33" s="21" t="s">
        <v>153</v>
      </c>
      <c r="F33" s="152" t="s">
        <v>25</v>
      </c>
      <c r="G33" s="25" t="s">
        <v>24</v>
      </c>
      <c r="H33" s="19" t="s">
        <v>244</v>
      </c>
      <c r="I33" s="8">
        <v>58.8</v>
      </c>
      <c r="J33" s="169">
        <v>45</v>
      </c>
      <c r="K33" s="28" t="s">
        <v>239</v>
      </c>
      <c r="L33" s="85">
        <v>19</v>
      </c>
      <c r="M33" s="74">
        <f>SUM(L33*J33)</f>
        <v>855</v>
      </c>
      <c r="N33" s="2">
        <f>SUM(M33/I33)</f>
        <v>14.540816326530614</v>
      </c>
      <c r="O33" s="168" t="s">
        <v>613</v>
      </c>
      <c r="P33" s="6" t="s">
        <v>26</v>
      </c>
      <c r="Q33" s="149"/>
      <c r="R33" s="149"/>
      <c r="S33" s="149"/>
      <c r="T33" s="149"/>
      <c r="U33" s="149"/>
      <c r="V33" s="149"/>
    </row>
    <row r="34" spans="1:22" s="140" customFormat="1" ht="42" customHeight="1">
      <c r="A34" s="7">
        <v>23</v>
      </c>
      <c r="B34" s="14"/>
      <c r="C34" s="15"/>
      <c r="D34" s="231"/>
      <c r="E34" s="21" t="s">
        <v>153</v>
      </c>
      <c r="F34" s="151" t="s">
        <v>381</v>
      </c>
      <c r="G34" s="25" t="s">
        <v>288</v>
      </c>
      <c r="H34" s="19" t="s">
        <v>324</v>
      </c>
      <c r="I34" s="8">
        <v>65.4</v>
      </c>
      <c r="J34" s="169">
        <v>45</v>
      </c>
      <c r="K34" s="28" t="s">
        <v>164</v>
      </c>
      <c r="L34" s="85">
        <v>57</v>
      </c>
      <c r="M34" s="74">
        <f>55*L34</f>
        <v>3135</v>
      </c>
      <c r="N34" s="2">
        <f>M34/I34</f>
        <v>47.93577981651376</v>
      </c>
      <c r="O34" s="158" t="s">
        <v>623</v>
      </c>
      <c r="P34" s="6" t="s">
        <v>345</v>
      </c>
      <c r="Q34" s="149"/>
      <c r="R34" s="149"/>
      <c r="S34" s="149"/>
      <c r="T34" s="149"/>
      <c r="U34" s="149"/>
      <c r="V34" s="149"/>
    </row>
    <row r="35" spans="1:22" s="140" customFormat="1" ht="42" customHeight="1">
      <c r="A35" s="7">
        <v>24</v>
      </c>
      <c r="B35" s="14"/>
      <c r="C35" s="15"/>
      <c r="D35" s="231"/>
      <c r="E35" s="21" t="s">
        <v>153</v>
      </c>
      <c r="F35" s="152" t="s">
        <v>158</v>
      </c>
      <c r="G35" s="25" t="s">
        <v>155</v>
      </c>
      <c r="H35" s="19" t="s">
        <v>156</v>
      </c>
      <c r="I35" s="8">
        <v>89.6</v>
      </c>
      <c r="J35" s="169">
        <v>45</v>
      </c>
      <c r="K35" s="28" t="s">
        <v>157</v>
      </c>
      <c r="L35" s="85">
        <v>103</v>
      </c>
      <c r="M35" s="74">
        <f>55*L35</f>
        <v>5665</v>
      </c>
      <c r="N35" s="2">
        <f>M35/I35</f>
        <v>63.22544642857143</v>
      </c>
      <c r="O35" s="158" t="s">
        <v>620</v>
      </c>
      <c r="P35" s="6" t="s">
        <v>159</v>
      </c>
      <c r="Q35" s="149"/>
      <c r="R35" s="149"/>
      <c r="S35" s="149"/>
      <c r="T35" s="149"/>
      <c r="U35" s="149"/>
      <c r="V35" s="149"/>
    </row>
    <row r="36" spans="1:17" s="196" customFormat="1" ht="27" customHeight="1">
      <c r="A36" s="199"/>
      <c r="B36" s="277" t="s">
        <v>877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9"/>
      <c r="P36" s="279"/>
      <c r="Q36" s="149"/>
    </row>
    <row r="37" spans="1:21" s="4" customFormat="1" ht="33.75" customHeight="1">
      <c r="A37" s="5" t="s">
        <v>2</v>
      </c>
      <c r="B37" s="5" t="s">
        <v>4</v>
      </c>
      <c r="C37" s="5" t="s">
        <v>3</v>
      </c>
      <c r="D37" s="5" t="s">
        <v>150</v>
      </c>
      <c r="E37" s="5" t="s">
        <v>152</v>
      </c>
      <c r="F37" s="5" t="s">
        <v>5</v>
      </c>
      <c r="G37" s="5" t="s">
        <v>0</v>
      </c>
      <c r="H37" s="5" t="s">
        <v>6</v>
      </c>
      <c r="I37" s="5" t="s">
        <v>20</v>
      </c>
      <c r="J37" s="5" t="s">
        <v>587</v>
      </c>
      <c r="K37" s="5" t="s">
        <v>8</v>
      </c>
      <c r="L37" s="5" t="s">
        <v>9</v>
      </c>
      <c r="M37" s="5" t="s">
        <v>10</v>
      </c>
      <c r="N37" s="5" t="s">
        <v>154</v>
      </c>
      <c r="O37" s="5" t="s">
        <v>356</v>
      </c>
      <c r="P37" s="5" t="s">
        <v>1</v>
      </c>
      <c r="Q37" s="27"/>
      <c r="R37" s="27"/>
      <c r="S37" s="27"/>
      <c r="T37" s="27"/>
      <c r="U37" s="27"/>
    </row>
    <row r="38" spans="1:22" s="140" customFormat="1" ht="42" customHeight="1">
      <c r="A38" s="7">
        <v>25</v>
      </c>
      <c r="B38" s="14"/>
      <c r="C38" s="15"/>
      <c r="D38" s="231"/>
      <c r="E38" s="21" t="s">
        <v>153</v>
      </c>
      <c r="F38" s="151" t="s">
        <v>381</v>
      </c>
      <c r="G38" s="25" t="s">
        <v>288</v>
      </c>
      <c r="H38" s="19" t="s">
        <v>324</v>
      </c>
      <c r="I38" s="8">
        <v>65.4</v>
      </c>
      <c r="J38" s="169">
        <v>55</v>
      </c>
      <c r="K38" s="28" t="s">
        <v>164</v>
      </c>
      <c r="L38" s="85">
        <v>57</v>
      </c>
      <c r="M38" s="74">
        <f>55*L38</f>
        <v>3135</v>
      </c>
      <c r="N38" s="2">
        <f>M38/I38</f>
        <v>47.93577981651376</v>
      </c>
      <c r="O38" s="158" t="s">
        <v>622</v>
      </c>
      <c r="P38" s="6" t="s">
        <v>345</v>
      </c>
      <c r="Q38" s="149"/>
      <c r="R38" s="149"/>
      <c r="S38" s="149"/>
      <c r="T38" s="149"/>
      <c r="U38" s="149"/>
      <c r="V38" s="149"/>
    </row>
    <row r="39" spans="1:22" s="140" customFormat="1" ht="42" customHeight="1">
      <c r="A39" s="7">
        <v>26</v>
      </c>
      <c r="B39" s="14"/>
      <c r="C39" s="15"/>
      <c r="D39" s="232"/>
      <c r="E39" s="21" t="s">
        <v>153</v>
      </c>
      <c r="F39" s="151" t="s">
        <v>381</v>
      </c>
      <c r="G39" s="25" t="s">
        <v>288</v>
      </c>
      <c r="H39" s="19" t="s">
        <v>324</v>
      </c>
      <c r="I39" s="8">
        <v>65.4</v>
      </c>
      <c r="J39" s="169">
        <v>55</v>
      </c>
      <c r="K39" s="28" t="s">
        <v>164</v>
      </c>
      <c r="L39" s="85">
        <v>57</v>
      </c>
      <c r="M39" s="74">
        <f aca="true" t="shared" si="2" ref="M39:M62">55*L39</f>
        <v>3135</v>
      </c>
      <c r="N39" s="2">
        <f aca="true" t="shared" si="3" ref="N39:N62">M39/I39</f>
        <v>47.93577981651376</v>
      </c>
      <c r="O39" s="158" t="s">
        <v>621</v>
      </c>
      <c r="P39" s="6" t="s">
        <v>345</v>
      </c>
      <c r="Q39" s="149"/>
      <c r="R39" s="149"/>
      <c r="S39" s="149"/>
      <c r="T39" s="149"/>
      <c r="U39" s="149"/>
      <c r="V39" s="149"/>
    </row>
    <row r="40" spans="1:22" s="140" customFormat="1" ht="42" customHeight="1">
      <c r="A40" s="7">
        <v>27</v>
      </c>
      <c r="B40" s="14"/>
      <c r="C40" s="15"/>
      <c r="D40" s="231"/>
      <c r="E40" s="21" t="s">
        <v>153</v>
      </c>
      <c r="F40" s="152" t="s">
        <v>158</v>
      </c>
      <c r="G40" s="25" t="s">
        <v>155</v>
      </c>
      <c r="H40" s="19" t="s">
        <v>156</v>
      </c>
      <c r="I40" s="8">
        <v>89.6</v>
      </c>
      <c r="J40" s="169">
        <v>55</v>
      </c>
      <c r="K40" s="28" t="s">
        <v>157</v>
      </c>
      <c r="L40" s="176">
        <v>103</v>
      </c>
      <c r="M40" s="74">
        <f t="shared" si="2"/>
        <v>5665</v>
      </c>
      <c r="N40" s="2">
        <f t="shared" si="3"/>
        <v>63.22544642857143</v>
      </c>
      <c r="O40" s="158" t="s">
        <v>618</v>
      </c>
      <c r="P40" s="6" t="s">
        <v>159</v>
      </c>
      <c r="Q40" s="149"/>
      <c r="R40" s="149"/>
      <c r="S40" s="149"/>
      <c r="T40" s="149"/>
      <c r="U40" s="149"/>
      <c r="V40" s="149"/>
    </row>
    <row r="41" spans="1:22" s="140" customFormat="1" ht="42" customHeight="1">
      <c r="A41" s="7">
        <v>28</v>
      </c>
      <c r="B41" s="14"/>
      <c r="C41" s="15"/>
      <c r="D41" s="231"/>
      <c r="E41" s="21" t="s">
        <v>153</v>
      </c>
      <c r="F41" s="174" t="s">
        <v>472</v>
      </c>
      <c r="G41" s="25" t="s">
        <v>473</v>
      </c>
      <c r="H41" s="19" t="s">
        <v>474</v>
      </c>
      <c r="I41" s="8">
        <v>70.4</v>
      </c>
      <c r="J41" s="169">
        <v>55</v>
      </c>
      <c r="K41" s="28" t="s">
        <v>118</v>
      </c>
      <c r="L41" s="176">
        <v>58</v>
      </c>
      <c r="M41" s="74">
        <f t="shared" si="2"/>
        <v>3190</v>
      </c>
      <c r="N41" s="2">
        <f t="shared" si="3"/>
        <v>45.31249999999999</v>
      </c>
      <c r="O41" s="177" t="s">
        <v>619</v>
      </c>
      <c r="P41" s="6" t="s">
        <v>19</v>
      </c>
      <c r="Q41" s="149"/>
      <c r="R41" s="149"/>
      <c r="S41" s="149"/>
      <c r="T41" s="149"/>
      <c r="U41" s="149"/>
      <c r="V41" s="149"/>
    </row>
    <row r="42" spans="1:22" s="140" customFormat="1" ht="42" customHeight="1">
      <c r="A42" s="7">
        <v>29</v>
      </c>
      <c r="B42" s="14"/>
      <c r="C42" s="15"/>
      <c r="D42" s="231"/>
      <c r="E42" s="21" t="s">
        <v>153</v>
      </c>
      <c r="F42" s="152" t="s">
        <v>158</v>
      </c>
      <c r="G42" s="25" t="s">
        <v>155</v>
      </c>
      <c r="H42" s="19" t="s">
        <v>156</v>
      </c>
      <c r="I42" s="8">
        <v>89.6</v>
      </c>
      <c r="J42" s="169">
        <v>55</v>
      </c>
      <c r="K42" s="28" t="s">
        <v>157</v>
      </c>
      <c r="L42" s="176">
        <v>103</v>
      </c>
      <c r="M42" s="74">
        <f t="shared" si="2"/>
        <v>5665</v>
      </c>
      <c r="N42" s="2">
        <f t="shared" si="3"/>
        <v>63.22544642857143</v>
      </c>
      <c r="O42" s="177" t="s">
        <v>641</v>
      </c>
      <c r="P42" s="6" t="s">
        <v>159</v>
      </c>
      <c r="Q42" s="149"/>
      <c r="R42" s="149"/>
      <c r="S42" s="149"/>
      <c r="T42" s="149"/>
      <c r="U42" s="149"/>
      <c r="V42" s="149"/>
    </row>
    <row r="43" spans="1:22" s="140" customFormat="1" ht="42" customHeight="1">
      <c r="A43" s="7">
        <v>30</v>
      </c>
      <c r="B43" s="14"/>
      <c r="C43" s="15"/>
      <c r="D43" s="231"/>
      <c r="E43" s="21" t="s">
        <v>153</v>
      </c>
      <c r="F43" s="152" t="s">
        <v>262</v>
      </c>
      <c r="G43" s="25" t="s">
        <v>260</v>
      </c>
      <c r="H43" s="23" t="s">
        <v>261</v>
      </c>
      <c r="I43" s="8">
        <v>73.75</v>
      </c>
      <c r="J43" s="169">
        <v>55</v>
      </c>
      <c r="K43" s="18" t="s">
        <v>264</v>
      </c>
      <c r="L43" s="176">
        <v>76</v>
      </c>
      <c r="M43" s="74">
        <f t="shared" si="2"/>
        <v>4180</v>
      </c>
      <c r="N43" s="2">
        <f t="shared" si="3"/>
        <v>56.67796610169491</v>
      </c>
      <c r="O43" s="168" t="s">
        <v>640</v>
      </c>
      <c r="P43" s="6" t="s">
        <v>263</v>
      </c>
      <c r="Q43" s="149"/>
      <c r="R43" s="149"/>
      <c r="S43" s="149"/>
      <c r="T43" s="149"/>
      <c r="U43" s="149"/>
      <c r="V43" s="149"/>
    </row>
    <row r="44" spans="1:22" s="140" customFormat="1" ht="42" customHeight="1">
      <c r="A44" s="7">
        <v>31</v>
      </c>
      <c r="B44" s="14"/>
      <c r="C44" s="15"/>
      <c r="D44" s="231"/>
      <c r="E44" s="6" t="s">
        <v>153</v>
      </c>
      <c r="F44" s="175" t="s">
        <v>46</v>
      </c>
      <c r="G44" s="25" t="s">
        <v>44</v>
      </c>
      <c r="H44" s="19" t="s">
        <v>45</v>
      </c>
      <c r="I44" s="8">
        <v>94.1</v>
      </c>
      <c r="J44" s="169">
        <v>55</v>
      </c>
      <c r="K44" s="28" t="s">
        <v>131</v>
      </c>
      <c r="L44" s="176">
        <v>125</v>
      </c>
      <c r="M44" s="74">
        <f t="shared" si="2"/>
        <v>6875</v>
      </c>
      <c r="N44" s="2">
        <f t="shared" si="3"/>
        <v>73.0605738575983</v>
      </c>
      <c r="O44" s="168" t="s">
        <v>630</v>
      </c>
      <c r="P44" s="6" t="s">
        <v>13</v>
      </c>
      <c r="Q44" s="149"/>
      <c r="R44" s="149"/>
      <c r="S44" s="149"/>
      <c r="T44" s="149"/>
      <c r="U44" s="149"/>
      <c r="V44" s="149"/>
    </row>
    <row r="45" spans="1:22" s="140" customFormat="1" ht="42" customHeight="1">
      <c r="A45" s="7">
        <v>32</v>
      </c>
      <c r="B45" s="14"/>
      <c r="C45" s="15"/>
      <c r="D45" s="231"/>
      <c r="E45" s="93" t="s">
        <v>396</v>
      </c>
      <c r="F45" s="174" t="s">
        <v>71</v>
      </c>
      <c r="G45" s="25" t="s">
        <v>70</v>
      </c>
      <c r="H45" s="19" t="s">
        <v>219</v>
      </c>
      <c r="I45" s="8">
        <v>74.7</v>
      </c>
      <c r="J45" s="169">
        <v>55</v>
      </c>
      <c r="K45" s="28" t="s">
        <v>223</v>
      </c>
      <c r="L45" s="176">
        <v>69</v>
      </c>
      <c r="M45" s="74">
        <f t="shared" si="2"/>
        <v>3795</v>
      </c>
      <c r="N45" s="2">
        <f t="shared" si="3"/>
        <v>50.80321285140562</v>
      </c>
      <c r="O45" s="168" t="s">
        <v>627</v>
      </c>
      <c r="P45" s="6" t="s">
        <v>218</v>
      </c>
      <c r="Q45" s="149"/>
      <c r="R45" s="149"/>
      <c r="S45" s="149"/>
      <c r="T45" s="149"/>
      <c r="U45" s="149"/>
      <c r="V45" s="149"/>
    </row>
    <row r="46" spans="1:22" s="140" customFormat="1" ht="42" customHeight="1">
      <c r="A46" s="7">
        <v>33</v>
      </c>
      <c r="B46" s="14"/>
      <c r="C46" s="15"/>
      <c r="D46" s="231"/>
      <c r="E46" s="6" t="s">
        <v>153</v>
      </c>
      <c r="F46" s="175" t="s">
        <v>46</v>
      </c>
      <c r="G46" s="25" t="s">
        <v>44</v>
      </c>
      <c r="H46" s="19" t="s">
        <v>45</v>
      </c>
      <c r="I46" s="8">
        <v>94.1</v>
      </c>
      <c r="J46" s="169">
        <v>55</v>
      </c>
      <c r="K46" s="28" t="s">
        <v>131</v>
      </c>
      <c r="L46" s="176">
        <v>125</v>
      </c>
      <c r="M46" s="74">
        <f t="shared" si="2"/>
        <v>6875</v>
      </c>
      <c r="N46" s="2">
        <f t="shared" si="3"/>
        <v>73.0605738575983</v>
      </c>
      <c r="O46" s="168" t="s">
        <v>631</v>
      </c>
      <c r="P46" s="6" t="s">
        <v>13</v>
      </c>
      <c r="Q46" s="149"/>
      <c r="R46" s="149"/>
      <c r="S46" s="149"/>
      <c r="T46" s="149"/>
      <c r="U46" s="149"/>
      <c r="V46" s="149"/>
    </row>
    <row r="47" spans="1:22" s="140" customFormat="1" ht="42" customHeight="1">
      <c r="A47" s="7">
        <v>34</v>
      </c>
      <c r="B47" s="14"/>
      <c r="C47" s="15"/>
      <c r="D47" s="231"/>
      <c r="E47" s="93" t="s">
        <v>396</v>
      </c>
      <c r="F47" s="174" t="s">
        <v>71</v>
      </c>
      <c r="G47" s="25" t="s">
        <v>70</v>
      </c>
      <c r="H47" s="19" t="s">
        <v>219</v>
      </c>
      <c r="I47" s="8">
        <v>74.7</v>
      </c>
      <c r="J47" s="169">
        <v>55</v>
      </c>
      <c r="K47" s="28" t="s">
        <v>223</v>
      </c>
      <c r="L47" s="176">
        <v>69</v>
      </c>
      <c r="M47" s="74">
        <f t="shared" si="2"/>
        <v>3795</v>
      </c>
      <c r="N47" s="2">
        <f t="shared" si="3"/>
        <v>50.80321285140562</v>
      </c>
      <c r="O47" s="168" t="s">
        <v>625</v>
      </c>
      <c r="P47" s="6" t="s">
        <v>218</v>
      </c>
      <c r="Q47" s="149"/>
      <c r="R47" s="149"/>
      <c r="S47" s="149"/>
      <c r="T47" s="149"/>
      <c r="U47" s="149"/>
      <c r="V47" s="149"/>
    </row>
    <row r="48" spans="1:22" s="140" customFormat="1" ht="42" customHeight="1">
      <c r="A48" s="7">
        <v>35</v>
      </c>
      <c r="B48" s="14"/>
      <c r="C48" s="15"/>
      <c r="D48" s="231"/>
      <c r="E48" s="6" t="s">
        <v>153</v>
      </c>
      <c r="F48" s="175" t="s">
        <v>46</v>
      </c>
      <c r="G48" s="25" t="s">
        <v>44</v>
      </c>
      <c r="H48" s="19" t="s">
        <v>45</v>
      </c>
      <c r="I48" s="8">
        <v>94.1</v>
      </c>
      <c r="J48" s="169">
        <v>55</v>
      </c>
      <c r="K48" s="28" t="s">
        <v>131</v>
      </c>
      <c r="L48" s="176">
        <v>125</v>
      </c>
      <c r="M48" s="74">
        <f t="shared" si="2"/>
        <v>6875</v>
      </c>
      <c r="N48" s="2">
        <f t="shared" si="3"/>
        <v>73.0605738575983</v>
      </c>
      <c r="O48" s="168" t="s">
        <v>629</v>
      </c>
      <c r="P48" s="6" t="s">
        <v>13</v>
      </c>
      <c r="Q48" s="149"/>
      <c r="R48" s="149"/>
      <c r="S48" s="149"/>
      <c r="T48" s="149"/>
      <c r="U48" s="149"/>
      <c r="V48" s="149"/>
    </row>
    <row r="49" spans="1:22" s="140" customFormat="1" ht="42" customHeight="1">
      <c r="A49" s="7">
        <v>36</v>
      </c>
      <c r="B49" s="14"/>
      <c r="C49" s="15"/>
      <c r="D49" s="231"/>
      <c r="E49" s="93" t="s">
        <v>396</v>
      </c>
      <c r="F49" s="174" t="s">
        <v>71</v>
      </c>
      <c r="G49" s="25" t="s">
        <v>70</v>
      </c>
      <c r="H49" s="19" t="s">
        <v>219</v>
      </c>
      <c r="I49" s="8">
        <v>74.7</v>
      </c>
      <c r="J49" s="169">
        <v>55</v>
      </c>
      <c r="K49" s="28" t="s">
        <v>223</v>
      </c>
      <c r="L49" s="176">
        <v>69</v>
      </c>
      <c r="M49" s="74">
        <f t="shared" si="2"/>
        <v>3795</v>
      </c>
      <c r="N49" s="2">
        <f t="shared" si="3"/>
        <v>50.80321285140562</v>
      </c>
      <c r="O49" s="168" t="s">
        <v>626</v>
      </c>
      <c r="P49" s="6" t="s">
        <v>218</v>
      </c>
      <c r="Q49" s="149"/>
      <c r="R49" s="149"/>
      <c r="S49" s="149"/>
      <c r="T49" s="149"/>
      <c r="U49" s="149"/>
      <c r="V49" s="149"/>
    </row>
    <row r="50" spans="1:22" s="140" customFormat="1" ht="42" customHeight="1">
      <c r="A50" s="7">
        <v>37</v>
      </c>
      <c r="B50" s="14"/>
      <c r="C50" s="15"/>
      <c r="D50" s="231"/>
      <c r="E50" s="21" t="s">
        <v>153</v>
      </c>
      <c r="F50" s="174" t="s">
        <v>275</v>
      </c>
      <c r="G50" s="25" t="s">
        <v>276</v>
      </c>
      <c r="H50" s="19" t="s">
        <v>277</v>
      </c>
      <c r="I50" s="8">
        <v>85.95</v>
      </c>
      <c r="J50" s="169">
        <v>55</v>
      </c>
      <c r="K50" s="28" t="s">
        <v>117</v>
      </c>
      <c r="L50" s="176">
        <v>30</v>
      </c>
      <c r="M50" s="74">
        <f t="shared" si="2"/>
        <v>1650</v>
      </c>
      <c r="N50" s="2">
        <f t="shared" si="3"/>
        <v>19.19720767888307</v>
      </c>
      <c r="O50" s="168" t="s">
        <v>628</v>
      </c>
      <c r="P50" s="6" t="s">
        <v>13</v>
      </c>
      <c r="Q50" s="149"/>
      <c r="R50" s="149"/>
      <c r="S50" s="149"/>
      <c r="T50" s="149"/>
      <c r="U50" s="149"/>
      <c r="V50" s="149"/>
    </row>
    <row r="51" spans="1:22" s="140" customFormat="1" ht="42" customHeight="1">
      <c r="A51" s="7">
        <v>38</v>
      </c>
      <c r="B51" s="14"/>
      <c r="C51" s="15"/>
      <c r="D51" s="231"/>
      <c r="E51" s="21" t="s">
        <v>153</v>
      </c>
      <c r="F51" s="152" t="s">
        <v>35</v>
      </c>
      <c r="G51" s="25" t="s">
        <v>33</v>
      </c>
      <c r="H51" s="23" t="s">
        <v>34</v>
      </c>
      <c r="I51" s="8">
        <v>88.45</v>
      </c>
      <c r="J51" s="169">
        <v>55</v>
      </c>
      <c r="K51" s="18" t="s">
        <v>595</v>
      </c>
      <c r="L51" s="176">
        <v>132</v>
      </c>
      <c r="M51" s="74">
        <f t="shared" si="2"/>
        <v>7260</v>
      </c>
      <c r="N51" s="2">
        <f t="shared" si="3"/>
        <v>82.08027133973997</v>
      </c>
      <c r="O51" s="158" t="s">
        <v>593</v>
      </c>
      <c r="P51" s="6" t="s">
        <v>36</v>
      </c>
      <c r="Q51" s="149"/>
      <c r="R51" s="149"/>
      <c r="S51" s="149"/>
      <c r="T51" s="149"/>
      <c r="U51" s="149"/>
      <c r="V51" s="149"/>
    </row>
    <row r="52" spans="1:22" s="240" customFormat="1" ht="42" customHeight="1">
      <c r="A52" s="7">
        <v>39</v>
      </c>
      <c r="B52" s="14"/>
      <c r="C52" s="15"/>
      <c r="D52" s="231"/>
      <c r="E52" s="21" t="s">
        <v>153</v>
      </c>
      <c r="F52" s="248" t="s">
        <v>399</v>
      </c>
      <c r="G52" s="25" t="s">
        <v>233</v>
      </c>
      <c r="H52" s="19" t="s">
        <v>234</v>
      </c>
      <c r="I52" s="8">
        <v>72.3</v>
      </c>
      <c r="J52" s="3">
        <v>55</v>
      </c>
      <c r="K52" s="28" t="s">
        <v>235</v>
      </c>
      <c r="L52" s="236">
        <v>81</v>
      </c>
      <c r="M52" s="74">
        <f>55*L52</f>
        <v>4455</v>
      </c>
      <c r="N52" s="2">
        <f>M52/I52</f>
        <v>61.61825726141079</v>
      </c>
      <c r="O52" s="168" t="s">
        <v>624</v>
      </c>
      <c r="P52" s="6" t="s">
        <v>13</v>
      </c>
      <c r="Q52" s="149"/>
      <c r="R52" s="149"/>
      <c r="S52" s="149"/>
      <c r="T52" s="149"/>
      <c r="U52" s="149"/>
      <c r="V52" s="149"/>
    </row>
    <row r="53" spans="1:22" s="140" customFormat="1" ht="42" customHeight="1">
      <c r="A53" s="7">
        <v>40</v>
      </c>
      <c r="B53" s="14"/>
      <c r="C53" s="15"/>
      <c r="D53" s="231"/>
      <c r="E53" s="21" t="s">
        <v>153</v>
      </c>
      <c r="F53" s="152" t="s">
        <v>50</v>
      </c>
      <c r="G53" s="25" t="s">
        <v>48</v>
      </c>
      <c r="H53" s="19" t="s">
        <v>49</v>
      </c>
      <c r="I53" s="8">
        <v>93.85</v>
      </c>
      <c r="J53" s="169">
        <v>55</v>
      </c>
      <c r="K53" s="28" t="s">
        <v>51</v>
      </c>
      <c r="L53" s="176">
        <v>24</v>
      </c>
      <c r="M53" s="74">
        <f>55*L53</f>
        <v>1320</v>
      </c>
      <c r="N53" s="2">
        <f>M53/I53</f>
        <v>14.064997336174748</v>
      </c>
      <c r="O53" s="168" t="s">
        <v>614</v>
      </c>
      <c r="P53" s="6" t="s">
        <v>52</v>
      </c>
      <c r="Q53" s="149"/>
      <c r="R53" s="149"/>
      <c r="S53" s="149"/>
      <c r="T53" s="149"/>
      <c r="U53" s="149"/>
      <c r="V53" s="149"/>
    </row>
    <row r="54" spans="1:22" s="140" customFormat="1" ht="42" customHeight="1">
      <c r="A54" s="7">
        <v>41</v>
      </c>
      <c r="B54" s="14"/>
      <c r="C54" s="15"/>
      <c r="D54" s="231"/>
      <c r="E54" s="21" t="s">
        <v>153</v>
      </c>
      <c r="F54" s="152" t="s">
        <v>25</v>
      </c>
      <c r="G54" s="25" t="s">
        <v>24</v>
      </c>
      <c r="H54" s="19" t="s">
        <v>244</v>
      </c>
      <c r="I54" s="8">
        <v>58.8</v>
      </c>
      <c r="J54" s="169">
        <v>55</v>
      </c>
      <c r="K54" s="28" t="s">
        <v>239</v>
      </c>
      <c r="L54" s="176">
        <v>19</v>
      </c>
      <c r="M54" s="74">
        <f t="shared" si="2"/>
        <v>1045</v>
      </c>
      <c r="N54" s="2">
        <f t="shared" si="3"/>
        <v>17.772108843537417</v>
      </c>
      <c r="O54" s="168" t="s">
        <v>615</v>
      </c>
      <c r="P54" s="6" t="s">
        <v>26</v>
      </c>
      <c r="Q54" s="149"/>
      <c r="R54" s="149"/>
      <c r="S54" s="149"/>
      <c r="T54" s="149"/>
      <c r="U54" s="149"/>
      <c r="V54" s="149"/>
    </row>
    <row r="55" spans="1:22" s="140" customFormat="1" ht="42" customHeight="1">
      <c r="A55" s="7">
        <v>42</v>
      </c>
      <c r="B55" s="14"/>
      <c r="C55" s="15"/>
      <c r="D55" s="231"/>
      <c r="E55" s="21" t="s">
        <v>153</v>
      </c>
      <c r="F55" s="152" t="s">
        <v>25</v>
      </c>
      <c r="G55" s="25" t="s">
        <v>24</v>
      </c>
      <c r="H55" s="19" t="s">
        <v>244</v>
      </c>
      <c r="I55" s="8">
        <v>58.8</v>
      </c>
      <c r="J55" s="169">
        <v>55</v>
      </c>
      <c r="K55" s="28" t="s">
        <v>239</v>
      </c>
      <c r="L55" s="176">
        <v>19</v>
      </c>
      <c r="M55" s="74">
        <f t="shared" si="2"/>
        <v>1045</v>
      </c>
      <c r="N55" s="2">
        <f t="shared" si="3"/>
        <v>17.772108843537417</v>
      </c>
      <c r="O55" s="168" t="s">
        <v>617</v>
      </c>
      <c r="P55" s="6" t="s">
        <v>26</v>
      </c>
      <c r="Q55" s="149"/>
      <c r="R55" s="149"/>
      <c r="S55" s="149"/>
      <c r="T55" s="149"/>
      <c r="U55" s="149"/>
      <c r="V55" s="149"/>
    </row>
    <row r="56" spans="1:22" s="140" customFormat="1" ht="42" customHeight="1">
      <c r="A56" s="7">
        <v>43</v>
      </c>
      <c r="B56" s="14"/>
      <c r="C56" s="15"/>
      <c r="D56" s="231"/>
      <c r="E56" s="21" t="s">
        <v>153</v>
      </c>
      <c r="F56" s="152" t="s">
        <v>25</v>
      </c>
      <c r="G56" s="25" t="s">
        <v>24</v>
      </c>
      <c r="H56" s="19" t="s">
        <v>244</v>
      </c>
      <c r="I56" s="8">
        <v>58.8</v>
      </c>
      <c r="J56" s="169">
        <v>55</v>
      </c>
      <c r="K56" s="28" t="s">
        <v>239</v>
      </c>
      <c r="L56" s="176">
        <v>19</v>
      </c>
      <c r="M56" s="74">
        <f t="shared" si="2"/>
        <v>1045</v>
      </c>
      <c r="N56" s="2">
        <f t="shared" si="3"/>
        <v>17.772108843537417</v>
      </c>
      <c r="O56" s="168" t="s">
        <v>616</v>
      </c>
      <c r="P56" s="6" t="s">
        <v>26</v>
      </c>
      <c r="Q56" s="149"/>
      <c r="R56" s="149"/>
      <c r="S56" s="149"/>
      <c r="T56" s="149"/>
      <c r="U56" s="149"/>
      <c r="V56" s="149"/>
    </row>
    <row r="57" spans="1:22" s="140" customFormat="1" ht="42" customHeight="1">
      <c r="A57" s="7">
        <v>44</v>
      </c>
      <c r="B57" s="14"/>
      <c r="C57" s="15"/>
      <c r="D57" s="231"/>
      <c r="E57" s="21" t="s">
        <v>153</v>
      </c>
      <c r="F57" s="152" t="s">
        <v>125</v>
      </c>
      <c r="G57" s="25" t="s">
        <v>83</v>
      </c>
      <c r="H57" s="19" t="s">
        <v>93</v>
      </c>
      <c r="I57" s="8">
        <v>99.25</v>
      </c>
      <c r="J57" s="169">
        <v>55</v>
      </c>
      <c r="K57" s="28" t="s">
        <v>174</v>
      </c>
      <c r="L57" s="176">
        <v>82</v>
      </c>
      <c r="M57" s="74">
        <f t="shared" si="2"/>
        <v>4510</v>
      </c>
      <c r="N57" s="2">
        <f t="shared" si="3"/>
        <v>45.440806045340054</v>
      </c>
      <c r="O57" s="177" t="s">
        <v>869</v>
      </c>
      <c r="P57" s="6" t="s">
        <v>350</v>
      </c>
      <c r="Q57" s="149"/>
      <c r="R57" s="149"/>
      <c r="S57" s="149"/>
      <c r="T57" s="149"/>
      <c r="U57" s="149"/>
      <c r="V57" s="149"/>
    </row>
    <row r="58" spans="1:22" s="140" customFormat="1" ht="42" customHeight="1">
      <c r="A58" s="7">
        <v>45</v>
      </c>
      <c r="B58" s="14"/>
      <c r="C58" s="15"/>
      <c r="D58" s="231"/>
      <c r="E58" s="6" t="s">
        <v>153</v>
      </c>
      <c r="F58" s="151" t="s">
        <v>388</v>
      </c>
      <c r="G58" s="25" t="s">
        <v>299</v>
      </c>
      <c r="H58" s="19" t="s">
        <v>592</v>
      </c>
      <c r="I58" s="8">
        <v>59.25</v>
      </c>
      <c r="J58" s="169">
        <v>55</v>
      </c>
      <c r="K58" s="18" t="s">
        <v>177</v>
      </c>
      <c r="L58" s="176">
        <v>46</v>
      </c>
      <c r="M58" s="74">
        <f t="shared" si="2"/>
        <v>2530</v>
      </c>
      <c r="N58" s="2">
        <f t="shared" si="3"/>
        <v>42.70042194092827</v>
      </c>
      <c r="O58" s="177" t="s">
        <v>904</v>
      </c>
      <c r="P58" s="6" t="s">
        <v>371</v>
      </c>
      <c r="Q58" s="149"/>
      <c r="R58" s="149"/>
      <c r="S58" s="149"/>
      <c r="T58" s="149"/>
      <c r="U58" s="149"/>
      <c r="V58" s="149"/>
    </row>
    <row r="59" spans="1:22" s="140" customFormat="1" ht="42" customHeight="1">
      <c r="A59" s="7">
        <v>46</v>
      </c>
      <c r="B59" s="14"/>
      <c r="C59" s="15"/>
      <c r="D59" s="231"/>
      <c r="E59" s="21" t="s">
        <v>153</v>
      </c>
      <c r="F59" s="152" t="s">
        <v>248</v>
      </c>
      <c r="G59" s="25" t="s">
        <v>246</v>
      </c>
      <c r="H59" s="171" t="s">
        <v>249</v>
      </c>
      <c r="I59" s="8">
        <v>94</v>
      </c>
      <c r="J59" s="169">
        <v>55</v>
      </c>
      <c r="K59" s="28" t="s">
        <v>247</v>
      </c>
      <c r="L59" s="176">
        <v>63</v>
      </c>
      <c r="M59" s="74">
        <f t="shared" si="2"/>
        <v>3465</v>
      </c>
      <c r="N59" s="2">
        <f t="shared" si="3"/>
        <v>36.861702127659576</v>
      </c>
      <c r="O59" s="177" t="s">
        <v>870</v>
      </c>
      <c r="P59" s="6" t="s">
        <v>373</v>
      </c>
      <c r="Q59" s="149"/>
      <c r="R59" s="149"/>
      <c r="S59" s="149"/>
      <c r="T59" s="149"/>
      <c r="U59" s="149"/>
      <c r="V59" s="149"/>
    </row>
    <row r="60" spans="1:22" s="140" customFormat="1" ht="42" customHeight="1">
      <c r="A60" s="7">
        <v>47</v>
      </c>
      <c r="B60" s="14"/>
      <c r="C60" s="15"/>
      <c r="D60" s="231"/>
      <c r="E60" s="6" t="s">
        <v>153</v>
      </c>
      <c r="F60" s="151" t="s">
        <v>388</v>
      </c>
      <c r="G60" s="25" t="s">
        <v>299</v>
      </c>
      <c r="H60" s="19" t="s">
        <v>592</v>
      </c>
      <c r="I60" s="8">
        <v>59.25</v>
      </c>
      <c r="J60" s="169">
        <v>55</v>
      </c>
      <c r="K60" s="18" t="s">
        <v>177</v>
      </c>
      <c r="L60" s="176">
        <v>46</v>
      </c>
      <c r="M60" s="74">
        <f t="shared" si="2"/>
        <v>2530</v>
      </c>
      <c r="N60" s="2">
        <f t="shared" si="3"/>
        <v>42.70042194092827</v>
      </c>
      <c r="O60" s="177" t="s">
        <v>903</v>
      </c>
      <c r="P60" s="6" t="s">
        <v>371</v>
      </c>
      <c r="Q60" s="149"/>
      <c r="R60" s="149"/>
      <c r="S60" s="149"/>
      <c r="T60" s="149"/>
      <c r="U60" s="149"/>
      <c r="V60" s="149"/>
    </row>
    <row r="61" spans="1:22" s="140" customFormat="1" ht="42" customHeight="1">
      <c r="A61" s="7">
        <v>48</v>
      </c>
      <c r="B61" s="14"/>
      <c r="C61" s="15"/>
      <c r="D61" s="231"/>
      <c r="E61" s="21" t="s">
        <v>153</v>
      </c>
      <c r="F61" s="152" t="s">
        <v>35</v>
      </c>
      <c r="G61" s="25" t="s">
        <v>33</v>
      </c>
      <c r="H61" s="23" t="s">
        <v>34</v>
      </c>
      <c r="I61" s="8">
        <v>88.45</v>
      </c>
      <c r="J61" s="169">
        <v>55</v>
      </c>
      <c r="K61" s="18" t="s">
        <v>595</v>
      </c>
      <c r="L61" s="176">
        <v>132</v>
      </c>
      <c r="M61" s="74">
        <f t="shared" si="2"/>
        <v>7260</v>
      </c>
      <c r="N61" s="2">
        <f t="shared" si="3"/>
        <v>82.08027133973997</v>
      </c>
      <c r="O61" s="177" t="s">
        <v>871</v>
      </c>
      <c r="P61" s="6" t="s">
        <v>36</v>
      </c>
      <c r="Q61" s="149"/>
      <c r="R61" s="149"/>
      <c r="S61" s="149"/>
      <c r="T61" s="149"/>
      <c r="U61" s="149"/>
      <c r="V61" s="149"/>
    </row>
    <row r="62" spans="1:22" s="140" customFormat="1" ht="42" customHeight="1">
      <c r="A62" s="7">
        <v>49</v>
      </c>
      <c r="B62" s="14"/>
      <c r="C62" s="15"/>
      <c r="D62" s="231"/>
      <c r="E62" s="21" t="s">
        <v>153</v>
      </c>
      <c r="F62" s="152" t="s">
        <v>398</v>
      </c>
      <c r="G62" s="25" t="s">
        <v>298</v>
      </c>
      <c r="H62" s="19" t="s">
        <v>165</v>
      </c>
      <c r="I62" s="8">
        <v>70</v>
      </c>
      <c r="J62" s="169">
        <v>55</v>
      </c>
      <c r="K62" s="28" t="s">
        <v>164</v>
      </c>
      <c r="L62" s="176">
        <v>68</v>
      </c>
      <c r="M62" s="74">
        <f t="shared" si="2"/>
        <v>3740</v>
      </c>
      <c r="N62" s="2">
        <f t="shared" si="3"/>
        <v>53.42857142857143</v>
      </c>
      <c r="O62" s="177" t="s">
        <v>902</v>
      </c>
      <c r="P62" s="6" t="s">
        <v>345</v>
      </c>
      <c r="Q62" s="149"/>
      <c r="R62" s="149"/>
      <c r="S62" s="149"/>
      <c r="T62" s="149"/>
      <c r="U62" s="149"/>
      <c r="V62" s="149"/>
    </row>
    <row r="63" spans="1:17" s="196" customFormat="1" ht="27" customHeight="1">
      <c r="A63" s="199"/>
      <c r="B63" s="277" t="s">
        <v>878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9"/>
      <c r="P63" s="279"/>
      <c r="Q63" s="149"/>
    </row>
    <row r="64" spans="1:21" s="4" customFormat="1" ht="33.75" customHeight="1">
      <c r="A64" s="5" t="s">
        <v>2</v>
      </c>
      <c r="B64" s="5" t="s">
        <v>4</v>
      </c>
      <c r="C64" s="5" t="s">
        <v>3</v>
      </c>
      <c r="D64" s="5" t="s">
        <v>150</v>
      </c>
      <c r="E64" s="5" t="s">
        <v>152</v>
      </c>
      <c r="F64" s="5" t="s">
        <v>5</v>
      </c>
      <c r="G64" s="5" t="s">
        <v>0</v>
      </c>
      <c r="H64" s="5" t="s">
        <v>6</v>
      </c>
      <c r="I64" s="5" t="s">
        <v>20</v>
      </c>
      <c r="J64" s="5" t="s">
        <v>587</v>
      </c>
      <c r="K64" s="5" t="s">
        <v>8</v>
      </c>
      <c r="L64" s="5" t="s">
        <v>9</v>
      </c>
      <c r="M64" s="5" t="s">
        <v>10</v>
      </c>
      <c r="N64" s="5" t="s">
        <v>154</v>
      </c>
      <c r="O64" s="5" t="s">
        <v>356</v>
      </c>
      <c r="P64" s="5" t="s">
        <v>1</v>
      </c>
      <c r="Q64" s="27"/>
      <c r="R64" s="27"/>
      <c r="S64" s="27"/>
      <c r="T64" s="27"/>
      <c r="U64" s="27"/>
    </row>
    <row r="65" spans="1:22" s="140" customFormat="1" ht="42" customHeight="1">
      <c r="A65" s="7">
        <v>50</v>
      </c>
      <c r="B65" s="14"/>
      <c r="C65" s="15"/>
      <c r="D65" s="231"/>
      <c r="E65" s="21" t="s">
        <v>153</v>
      </c>
      <c r="F65" s="174" t="s">
        <v>472</v>
      </c>
      <c r="G65" s="25" t="s">
        <v>473</v>
      </c>
      <c r="H65" s="19" t="s">
        <v>474</v>
      </c>
      <c r="I65" s="8">
        <v>70.4</v>
      </c>
      <c r="J65" s="169">
        <v>75</v>
      </c>
      <c r="K65" s="28" t="s">
        <v>118</v>
      </c>
      <c r="L65" s="176">
        <v>58</v>
      </c>
      <c r="M65" s="74">
        <f aca="true" t="shared" si="4" ref="M65:M78">SUM(L65*J65)</f>
        <v>4350</v>
      </c>
      <c r="N65" s="2">
        <f aca="true" t="shared" si="5" ref="N65:N78">SUM(M65/I65)</f>
        <v>61.78977272727272</v>
      </c>
      <c r="O65" s="177" t="s">
        <v>636</v>
      </c>
      <c r="P65" s="6" t="s">
        <v>19</v>
      </c>
      <c r="Q65" s="149"/>
      <c r="R65" s="149"/>
      <c r="S65" s="149"/>
      <c r="T65" s="149"/>
      <c r="U65" s="149"/>
      <c r="V65" s="149"/>
    </row>
    <row r="66" spans="1:22" s="140" customFormat="1" ht="42" customHeight="1">
      <c r="A66" s="7">
        <v>51</v>
      </c>
      <c r="B66" s="14"/>
      <c r="C66" s="15"/>
      <c r="D66" s="232"/>
      <c r="E66" s="21" t="s">
        <v>153</v>
      </c>
      <c r="F66" s="174" t="s">
        <v>472</v>
      </c>
      <c r="G66" s="25" t="s">
        <v>473</v>
      </c>
      <c r="H66" s="19" t="s">
        <v>474</v>
      </c>
      <c r="I66" s="8">
        <v>70.4</v>
      </c>
      <c r="J66" s="169">
        <v>75</v>
      </c>
      <c r="K66" s="28" t="s">
        <v>118</v>
      </c>
      <c r="L66" s="176">
        <v>58</v>
      </c>
      <c r="M66" s="74">
        <f t="shared" si="4"/>
        <v>4350</v>
      </c>
      <c r="N66" s="2">
        <f t="shared" si="5"/>
        <v>61.78977272727272</v>
      </c>
      <c r="O66" s="177" t="s">
        <v>637</v>
      </c>
      <c r="P66" s="6" t="s">
        <v>19</v>
      </c>
      <c r="Q66" s="149"/>
      <c r="R66" s="149"/>
      <c r="S66" s="149"/>
      <c r="T66" s="149"/>
      <c r="U66" s="149"/>
      <c r="V66" s="149"/>
    </row>
    <row r="67" spans="1:22" s="140" customFormat="1" ht="42" customHeight="1">
      <c r="A67" s="7">
        <v>52</v>
      </c>
      <c r="B67" s="122"/>
      <c r="C67" s="123"/>
      <c r="D67" s="233"/>
      <c r="E67" s="137" t="s">
        <v>582</v>
      </c>
      <c r="F67" s="174" t="s">
        <v>467</v>
      </c>
      <c r="G67" s="120" t="s">
        <v>468</v>
      </c>
      <c r="H67" s="128" t="s">
        <v>469</v>
      </c>
      <c r="I67" s="125">
        <v>103.65</v>
      </c>
      <c r="J67" s="169">
        <v>75</v>
      </c>
      <c r="K67" s="28" t="s">
        <v>470</v>
      </c>
      <c r="L67" s="176">
        <v>90</v>
      </c>
      <c r="M67" s="74">
        <f t="shared" si="4"/>
        <v>6750</v>
      </c>
      <c r="N67" s="2">
        <f t="shared" si="5"/>
        <v>65.12301013024602</v>
      </c>
      <c r="O67" s="177" t="s">
        <v>639</v>
      </c>
      <c r="P67" s="21" t="s">
        <v>471</v>
      </c>
      <c r="Q67" s="149"/>
      <c r="R67" s="149"/>
      <c r="S67" s="149"/>
      <c r="T67" s="149"/>
      <c r="U67" s="149"/>
      <c r="V67" s="149"/>
    </row>
    <row r="68" spans="1:22" s="140" customFormat="1" ht="42" customHeight="1">
      <c r="A68" s="7">
        <v>53</v>
      </c>
      <c r="B68" s="14"/>
      <c r="C68" s="15"/>
      <c r="D68" s="231"/>
      <c r="E68" s="21" t="s">
        <v>153</v>
      </c>
      <c r="F68" s="174" t="s">
        <v>472</v>
      </c>
      <c r="G68" s="25" t="s">
        <v>473</v>
      </c>
      <c r="H68" s="19" t="s">
        <v>474</v>
      </c>
      <c r="I68" s="8">
        <v>70.4</v>
      </c>
      <c r="J68" s="169">
        <v>75</v>
      </c>
      <c r="K68" s="28" t="s">
        <v>118</v>
      </c>
      <c r="L68" s="176">
        <v>58</v>
      </c>
      <c r="M68" s="74">
        <f t="shared" si="4"/>
        <v>4350</v>
      </c>
      <c r="N68" s="2">
        <f t="shared" si="5"/>
        <v>61.78977272727272</v>
      </c>
      <c r="O68" s="177" t="s">
        <v>638</v>
      </c>
      <c r="P68" s="6" t="s">
        <v>19</v>
      </c>
      <c r="Q68" s="149"/>
      <c r="R68" s="149"/>
      <c r="S68" s="149"/>
      <c r="T68" s="149"/>
      <c r="U68" s="149"/>
      <c r="V68" s="149"/>
    </row>
    <row r="69" spans="1:22" s="196" customFormat="1" ht="42" customHeight="1">
      <c r="A69" s="7">
        <v>54</v>
      </c>
      <c r="B69" s="122"/>
      <c r="C69" s="123"/>
      <c r="D69" s="233"/>
      <c r="E69" s="137" t="s">
        <v>582</v>
      </c>
      <c r="F69" s="214" t="s">
        <v>494</v>
      </c>
      <c r="G69" s="120" t="s">
        <v>495</v>
      </c>
      <c r="H69" s="128" t="s">
        <v>496</v>
      </c>
      <c r="I69" s="125">
        <v>98.8</v>
      </c>
      <c r="J69" s="126">
        <v>75</v>
      </c>
      <c r="K69" s="28" t="s">
        <v>470</v>
      </c>
      <c r="L69" s="176">
        <v>82</v>
      </c>
      <c r="M69" s="74">
        <f t="shared" si="4"/>
        <v>6150</v>
      </c>
      <c r="N69" s="2">
        <f t="shared" si="5"/>
        <v>62.24696356275304</v>
      </c>
      <c r="O69" s="168" t="s">
        <v>942</v>
      </c>
      <c r="P69" s="21" t="s">
        <v>471</v>
      </c>
      <c r="Q69" s="149"/>
      <c r="R69" s="149"/>
      <c r="S69" s="149"/>
      <c r="T69" s="149"/>
      <c r="U69" s="149"/>
      <c r="V69" s="149"/>
    </row>
    <row r="70" spans="1:22" s="196" customFormat="1" ht="42" customHeight="1">
      <c r="A70" s="7">
        <v>55</v>
      </c>
      <c r="B70" s="122"/>
      <c r="C70" s="123"/>
      <c r="D70" s="233"/>
      <c r="E70" s="21" t="s">
        <v>153</v>
      </c>
      <c r="F70" s="214" t="s">
        <v>243</v>
      </c>
      <c r="G70" s="120" t="s">
        <v>240</v>
      </c>
      <c r="H70" s="128" t="s">
        <v>241</v>
      </c>
      <c r="I70" s="125">
        <v>93</v>
      </c>
      <c r="J70" s="126">
        <v>75</v>
      </c>
      <c r="K70" s="28" t="s">
        <v>966</v>
      </c>
      <c r="L70" s="176">
        <v>66</v>
      </c>
      <c r="M70" s="74">
        <f t="shared" si="4"/>
        <v>4950</v>
      </c>
      <c r="N70" s="2">
        <f t="shared" si="5"/>
        <v>53.225806451612904</v>
      </c>
      <c r="O70" s="168" t="s">
        <v>943</v>
      </c>
      <c r="P70" s="21" t="s">
        <v>317</v>
      </c>
      <c r="Q70" s="149"/>
      <c r="R70" s="149"/>
      <c r="S70" s="149"/>
      <c r="T70" s="149"/>
      <c r="U70" s="149"/>
      <c r="V70" s="149"/>
    </row>
    <row r="71" spans="1:22" s="196" customFormat="1" ht="42" customHeight="1">
      <c r="A71" s="7">
        <v>56</v>
      </c>
      <c r="B71" s="122"/>
      <c r="C71" s="123"/>
      <c r="D71" s="233"/>
      <c r="E71" s="93" t="s">
        <v>396</v>
      </c>
      <c r="F71" s="214" t="s">
        <v>97</v>
      </c>
      <c r="G71" s="120" t="s">
        <v>95</v>
      </c>
      <c r="H71" s="128" t="s">
        <v>96</v>
      </c>
      <c r="I71" s="125">
        <v>85.6</v>
      </c>
      <c r="J71" s="126">
        <v>75</v>
      </c>
      <c r="K71" s="28" t="s">
        <v>966</v>
      </c>
      <c r="L71" s="176">
        <v>59</v>
      </c>
      <c r="M71" s="74">
        <f t="shared" si="4"/>
        <v>4425</v>
      </c>
      <c r="N71" s="2">
        <f t="shared" si="5"/>
        <v>51.69392523364486</v>
      </c>
      <c r="O71" s="168" t="s">
        <v>944</v>
      </c>
      <c r="P71" s="21" t="s">
        <v>13</v>
      </c>
      <c r="Q71" s="149"/>
      <c r="R71" s="149"/>
      <c r="S71" s="149"/>
      <c r="T71" s="149"/>
      <c r="U71" s="149"/>
      <c r="V71" s="149"/>
    </row>
    <row r="72" spans="1:22" s="196" customFormat="1" ht="42" customHeight="1">
      <c r="A72" s="7">
        <v>57</v>
      </c>
      <c r="B72" s="122"/>
      <c r="C72" s="123"/>
      <c r="D72" s="233"/>
      <c r="E72" s="93" t="s">
        <v>396</v>
      </c>
      <c r="F72" s="214" t="s">
        <v>97</v>
      </c>
      <c r="G72" s="120" t="s">
        <v>95</v>
      </c>
      <c r="H72" s="128" t="s">
        <v>96</v>
      </c>
      <c r="I72" s="125">
        <v>85.6</v>
      </c>
      <c r="J72" s="126">
        <v>75</v>
      </c>
      <c r="K72" s="28" t="s">
        <v>966</v>
      </c>
      <c r="L72" s="176">
        <v>59</v>
      </c>
      <c r="M72" s="74">
        <f t="shared" si="4"/>
        <v>4425</v>
      </c>
      <c r="N72" s="2">
        <f t="shared" si="5"/>
        <v>51.69392523364486</v>
      </c>
      <c r="O72" s="168" t="s">
        <v>945</v>
      </c>
      <c r="P72" s="21" t="s">
        <v>13</v>
      </c>
      <c r="Q72" s="149"/>
      <c r="R72" s="149"/>
      <c r="S72" s="149"/>
      <c r="T72" s="149"/>
      <c r="U72" s="149"/>
      <c r="V72" s="149"/>
    </row>
    <row r="73" spans="1:22" s="196" customFormat="1" ht="42" customHeight="1">
      <c r="A73" s="7">
        <v>58</v>
      </c>
      <c r="B73" s="14"/>
      <c r="C73" s="15"/>
      <c r="D73" s="231"/>
      <c r="E73" s="21" t="s">
        <v>153</v>
      </c>
      <c r="F73" s="214" t="s">
        <v>509</v>
      </c>
      <c r="G73" s="25" t="s">
        <v>510</v>
      </c>
      <c r="H73" s="19" t="s">
        <v>511</v>
      </c>
      <c r="I73" s="8">
        <v>85.45</v>
      </c>
      <c r="J73" s="3">
        <v>75</v>
      </c>
      <c r="K73" s="28" t="s">
        <v>512</v>
      </c>
      <c r="L73" s="176">
        <v>42</v>
      </c>
      <c r="M73" s="74">
        <f t="shared" si="4"/>
        <v>3150</v>
      </c>
      <c r="N73" s="2">
        <f t="shared" si="5"/>
        <v>36.863662960795786</v>
      </c>
      <c r="O73" s="168" t="s">
        <v>946</v>
      </c>
      <c r="P73" s="6" t="s">
        <v>13</v>
      </c>
      <c r="Q73" s="149"/>
      <c r="R73" s="149"/>
      <c r="S73" s="149"/>
      <c r="T73" s="149"/>
      <c r="U73" s="149"/>
      <c r="V73" s="149"/>
    </row>
    <row r="74" spans="1:22" s="196" customFormat="1" ht="42" customHeight="1">
      <c r="A74" s="7">
        <v>59</v>
      </c>
      <c r="B74" s="14"/>
      <c r="C74" s="15"/>
      <c r="D74" s="232"/>
      <c r="E74" s="21" t="s">
        <v>153</v>
      </c>
      <c r="F74" s="214" t="s">
        <v>509</v>
      </c>
      <c r="G74" s="25" t="s">
        <v>510</v>
      </c>
      <c r="H74" s="19" t="s">
        <v>511</v>
      </c>
      <c r="I74" s="8">
        <v>85.45</v>
      </c>
      <c r="J74" s="3">
        <v>75</v>
      </c>
      <c r="K74" s="28" t="s">
        <v>512</v>
      </c>
      <c r="L74" s="176">
        <v>42</v>
      </c>
      <c r="M74" s="74">
        <f t="shared" si="4"/>
        <v>3150</v>
      </c>
      <c r="N74" s="2">
        <f t="shared" si="5"/>
        <v>36.863662960795786</v>
      </c>
      <c r="O74" s="168" t="s">
        <v>947</v>
      </c>
      <c r="P74" s="6" t="s">
        <v>13</v>
      </c>
      <c r="Q74" s="149"/>
      <c r="R74" s="149"/>
      <c r="S74" s="149"/>
      <c r="T74" s="149"/>
      <c r="U74" s="149"/>
      <c r="V74" s="149"/>
    </row>
    <row r="75" spans="1:22" s="196" customFormat="1" ht="42" customHeight="1">
      <c r="A75" s="7">
        <v>60</v>
      </c>
      <c r="B75" s="122"/>
      <c r="C75" s="123"/>
      <c r="D75" s="233"/>
      <c r="E75" s="21" t="s">
        <v>153</v>
      </c>
      <c r="F75" s="214" t="s">
        <v>518</v>
      </c>
      <c r="G75" s="120" t="s">
        <v>519</v>
      </c>
      <c r="H75" s="128" t="s">
        <v>520</v>
      </c>
      <c r="I75" s="125">
        <v>84</v>
      </c>
      <c r="J75" s="126">
        <v>75</v>
      </c>
      <c r="K75" s="18" t="s">
        <v>584</v>
      </c>
      <c r="L75" s="176">
        <v>94</v>
      </c>
      <c r="M75" s="74">
        <f t="shared" si="4"/>
        <v>7050</v>
      </c>
      <c r="N75" s="2">
        <f t="shared" si="5"/>
        <v>83.92857142857143</v>
      </c>
      <c r="O75" s="177" t="s">
        <v>892</v>
      </c>
      <c r="P75" s="21" t="s">
        <v>521</v>
      </c>
      <c r="Q75" s="149"/>
      <c r="R75" s="149"/>
      <c r="S75" s="149"/>
      <c r="T75" s="149"/>
      <c r="U75" s="149"/>
      <c r="V75" s="149"/>
    </row>
    <row r="76" spans="1:22" s="196" customFormat="1" ht="42" customHeight="1">
      <c r="A76" s="7">
        <v>61</v>
      </c>
      <c r="B76" s="122"/>
      <c r="C76" s="123"/>
      <c r="D76" s="233"/>
      <c r="E76" s="21" t="s">
        <v>153</v>
      </c>
      <c r="F76" s="214" t="s">
        <v>518</v>
      </c>
      <c r="G76" s="120" t="s">
        <v>519</v>
      </c>
      <c r="H76" s="128" t="s">
        <v>520</v>
      </c>
      <c r="I76" s="125">
        <v>84</v>
      </c>
      <c r="J76" s="126">
        <v>75</v>
      </c>
      <c r="K76" s="18" t="s">
        <v>584</v>
      </c>
      <c r="L76" s="176">
        <v>94</v>
      </c>
      <c r="M76" s="74">
        <f t="shared" si="4"/>
        <v>7050</v>
      </c>
      <c r="N76" s="2">
        <f t="shared" si="5"/>
        <v>83.92857142857143</v>
      </c>
      <c r="O76" s="168" t="s">
        <v>893</v>
      </c>
      <c r="P76" s="21" t="s">
        <v>521</v>
      </c>
      <c r="Q76" s="149"/>
      <c r="R76" s="149"/>
      <c r="S76" s="149"/>
      <c r="T76" s="149"/>
      <c r="U76" s="149"/>
      <c r="V76" s="149"/>
    </row>
    <row r="77" spans="1:22" s="140" customFormat="1" ht="42" customHeight="1">
      <c r="A77" s="7">
        <v>62</v>
      </c>
      <c r="B77" s="14"/>
      <c r="C77" s="15"/>
      <c r="D77" s="231"/>
      <c r="E77" s="21" t="s">
        <v>153</v>
      </c>
      <c r="F77" s="152" t="s">
        <v>143</v>
      </c>
      <c r="G77" s="25" t="s">
        <v>103</v>
      </c>
      <c r="H77" s="19" t="s">
        <v>104</v>
      </c>
      <c r="I77" s="8">
        <v>91</v>
      </c>
      <c r="J77" s="169">
        <v>75</v>
      </c>
      <c r="K77" s="28" t="s">
        <v>596</v>
      </c>
      <c r="L77" s="85">
        <v>40</v>
      </c>
      <c r="M77" s="1">
        <f t="shared" si="4"/>
        <v>3000</v>
      </c>
      <c r="N77" s="2">
        <f t="shared" si="5"/>
        <v>32.967032967032964</v>
      </c>
      <c r="O77" s="177" t="s">
        <v>872</v>
      </c>
      <c r="P77" s="6" t="s">
        <v>13</v>
      </c>
      <c r="Q77" s="149"/>
      <c r="R77" s="149"/>
      <c r="S77" s="149"/>
      <c r="T77" s="149"/>
      <c r="U77" s="149"/>
      <c r="V77" s="149"/>
    </row>
    <row r="78" spans="1:22" s="140" customFormat="1" ht="42" customHeight="1">
      <c r="A78" s="7">
        <v>63</v>
      </c>
      <c r="B78" s="14"/>
      <c r="C78" s="15"/>
      <c r="D78" s="231"/>
      <c r="E78" s="21" t="s">
        <v>153</v>
      </c>
      <c r="F78" s="152" t="s">
        <v>143</v>
      </c>
      <c r="G78" s="25" t="s">
        <v>103</v>
      </c>
      <c r="H78" s="19" t="s">
        <v>104</v>
      </c>
      <c r="I78" s="8">
        <v>91</v>
      </c>
      <c r="J78" s="169">
        <v>75</v>
      </c>
      <c r="K78" s="28" t="s">
        <v>596</v>
      </c>
      <c r="L78" s="85">
        <v>40</v>
      </c>
      <c r="M78" s="1">
        <f t="shared" si="4"/>
        <v>3000</v>
      </c>
      <c r="N78" s="2">
        <f t="shared" si="5"/>
        <v>32.967032967032964</v>
      </c>
      <c r="O78" s="177" t="s">
        <v>873</v>
      </c>
      <c r="P78" s="6" t="s">
        <v>13</v>
      </c>
      <c r="Q78" s="149"/>
      <c r="R78" s="149"/>
      <c r="S78" s="149"/>
      <c r="T78" s="149"/>
      <c r="U78" s="149"/>
      <c r="V78" s="149"/>
    </row>
    <row r="79" spans="1:17" s="196" customFormat="1" ht="27" customHeight="1">
      <c r="A79" s="199"/>
      <c r="B79" s="277" t="s">
        <v>879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9"/>
      <c r="P79" s="279"/>
      <c r="Q79" s="149"/>
    </row>
    <row r="80" spans="1:21" s="4" customFormat="1" ht="33.75" customHeight="1">
      <c r="A80" s="5" t="s">
        <v>2</v>
      </c>
      <c r="B80" s="5" t="s">
        <v>4</v>
      </c>
      <c r="C80" s="5" t="s">
        <v>3</v>
      </c>
      <c r="D80" s="5" t="s">
        <v>150</v>
      </c>
      <c r="E80" s="5" t="s">
        <v>152</v>
      </c>
      <c r="F80" s="5" t="s">
        <v>5</v>
      </c>
      <c r="G80" s="5" t="s">
        <v>0</v>
      </c>
      <c r="H80" s="5" t="s">
        <v>6</v>
      </c>
      <c r="I80" s="5" t="s">
        <v>20</v>
      </c>
      <c r="J80" s="5" t="s">
        <v>587</v>
      </c>
      <c r="K80" s="5" t="s">
        <v>8</v>
      </c>
      <c r="L80" s="5" t="s">
        <v>9</v>
      </c>
      <c r="M80" s="5" t="s">
        <v>10</v>
      </c>
      <c r="N80" s="5" t="s">
        <v>154</v>
      </c>
      <c r="O80" s="5" t="s">
        <v>356</v>
      </c>
      <c r="P80" s="5" t="s">
        <v>1</v>
      </c>
      <c r="Q80" s="27"/>
      <c r="R80" s="27"/>
      <c r="S80" s="27"/>
      <c r="T80" s="27"/>
      <c r="U80" s="27"/>
    </row>
    <row r="81" spans="1:22" s="196" customFormat="1" ht="42" customHeight="1">
      <c r="A81" s="7">
        <v>64</v>
      </c>
      <c r="B81" s="14"/>
      <c r="C81" s="15"/>
      <c r="D81" s="231"/>
      <c r="E81" s="21" t="s">
        <v>153</v>
      </c>
      <c r="F81" s="234" t="s">
        <v>472</v>
      </c>
      <c r="G81" s="25" t="s">
        <v>473</v>
      </c>
      <c r="H81" s="19" t="s">
        <v>474</v>
      </c>
      <c r="I81" s="8">
        <v>71.9</v>
      </c>
      <c r="J81" s="169">
        <v>100</v>
      </c>
      <c r="K81" s="28" t="s">
        <v>118</v>
      </c>
      <c r="L81" s="236">
        <v>13</v>
      </c>
      <c r="M81" s="74">
        <f aca="true" t="shared" si="6" ref="M81:M87">SUM(L81*J81)</f>
        <v>1300</v>
      </c>
      <c r="N81" s="2">
        <f aca="true" t="shared" si="7" ref="N81:N87">SUM(M81/I81)</f>
        <v>18.08066759388039</v>
      </c>
      <c r="O81" s="177" t="s">
        <v>908</v>
      </c>
      <c r="P81" s="6" t="s">
        <v>19</v>
      </c>
      <c r="Q81" s="149"/>
      <c r="R81" s="149"/>
      <c r="S81" s="149"/>
      <c r="T81" s="149"/>
      <c r="U81" s="149"/>
      <c r="V81" s="149"/>
    </row>
    <row r="82" spans="1:22" s="196" customFormat="1" ht="42" customHeight="1">
      <c r="A82" s="7">
        <v>65</v>
      </c>
      <c r="B82" s="14"/>
      <c r="C82" s="15"/>
      <c r="D82" s="231"/>
      <c r="E82" s="93" t="s">
        <v>582</v>
      </c>
      <c r="F82" s="213" t="s">
        <v>541</v>
      </c>
      <c r="G82" s="25" t="s">
        <v>542</v>
      </c>
      <c r="H82" s="19" t="s">
        <v>543</v>
      </c>
      <c r="I82" s="8">
        <v>108.25</v>
      </c>
      <c r="J82" s="169">
        <v>100</v>
      </c>
      <c r="K82" s="28" t="s">
        <v>544</v>
      </c>
      <c r="L82" s="176">
        <v>62</v>
      </c>
      <c r="M82" s="1">
        <f t="shared" si="6"/>
        <v>6200</v>
      </c>
      <c r="N82" s="2">
        <f t="shared" si="7"/>
        <v>57.274826789838336</v>
      </c>
      <c r="O82" s="177" t="s">
        <v>906</v>
      </c>
      <c r="P82" s="6" t="s">
        <v>471</v>
      </c>
      <c r="Q82" s="149"/>
      <c r="R82" s="149"/>
      <c r="S82" s="149"/>
      <c r="T82" s="149"/>
      <c r="U82" s="149"/>
      <c r="V82" s="149"/>
    </row>
    <row r="83" spans="1:22" s="196" customFormat="1" ht="42" customHeight="1">
      <c r="A83" s="7">
        <v>66</v>
      </c>
      <c r="B83" s="14"/>
      <c r="C83" s="15"/>
      <c r="D83" s="231"/>
      <c r="E83" s="93" t="s">
        <v>582</v>
      </c>
      <c r="F83" s="213" t="s">
        <v>541</v>
      </c>
      <c r="G83" s="25" t="s">
        <v>542</v>
      </c>
      <c r="H83" s="19" t="s">
        <v>543</v>
      </c>
      <c r="I83" s="8">
        <v>108.25</v>
      </c>
      <c r="J83" s="169">
        <v>100</v>
      </c>
      <c r="K83" s="28" t="s">
        <v>544</v>
      </c>
      <c r="L83" s="236">
        <v>62</v>
      </c>
      <c r="M83" s="1">
        <f t="shared" si="6"/>
        <v>6200</v>
      </c>
      <c r="N83" s="2">
        <f t="shared" si="7"/>
        <v>57.274826789838336</v>
      </c>
      <c r="O83" s="177" t="s">
        <v>907</v>
      </c>
      <c r="P83" s="6" t="s">
        <v>471</v>
      </c>
      <c r="Q83" s="149"/>
      <c r="R83" s="149"/>
      <c r="S83" s="149"/>
      <c r="T83" s="149"/>
      <c r="U83" s="149"/>
      <c r="V83" s="149"/>
    </row>
    <row r="84" spans="1:22" s="196" customFormat="1" ht="42" customHeight="1">
      <c r="A84" s="7">
        <v>67</v>
      </c>
      <c r="B84" s="14"/>
      <c r="C84" s="15"/>
      <c r="D84" s="231"/>
      <c r="E84" s="21" t="s">
        <v>153</v>
      </c>
      <c r="F84" s="234" t="s">
        <v>16</v>
      </c>
      <c r="G84" s="25" t="s">
        <v>14</v>
      </c>
      <c r="H84" s="19" t="s">
        <v>15</v>
      </c>
      <c r="I84" s="8">
        <v>134.2</v>
      </c>
      <c r="J84" s="169">
        <v>100</v>
      </c>
      <c r="K84" s="28" t="s">
        <v>118</v>
      </c>
      <c r="L84" s="236">
        <v>55</v>
      </c>
      <c r="M84" s="74">
        <f t="shared" si="6"/>
        <v>5500</v>
      </c>
      <c r="N84" s="2">
        <f t="shared" si="7"/>
        <v>40.98360655737705</v>
      </c>
      <c r="O84" s="168" t="s">
        <v>909</v>
      </c>
      <c r="P84" s="7" t="s">
        <v>119</v>
      </c>
      <c r="Q84" s="149"/>
      <c r="R84" s="149"/>
      <c r="S84" s="149"/>
      <c r="T84" s="149"/>
      <c r="U84" s="149"/>
      <c r="V84" s="149"/>
    </row>
    <row r="85" spans="1:22" s="196" customFormat="1" ht="42" customHeight="1">
      <c r="A85" s="7">
        <v>68</v>
      </c>
      <c r="B85" s="14"/>
      <c r="C85" s="15"/>
      <c r="D85" s="231"/>
      <c r="E85" s="21" t="s">
        <v>153</v>
      </c>
      <c r="F85" s="234" t="s">
        <v>556</v>
      </c>
      <c r="G85" s="25" t="s">
        <v>557</v>
      </c>
      <c r="H85" s="19" t="s">
        <v>558</v>
      </c>
      <c r="I85" s="8">
        <v>112.5</v>
      </c>
      <c r="J85" s="169">
        <v>100</v>
      </c>
      <c r="K85" s="28" t="s">
        <v>118</v>
      </c>
      <c r="L85" s="236">
        <v>39</v>
      </c>
      <c r="M85" s="1">
        <f t="shared" si="6"/>
        <v>3900</v>
      </c>
      <c r="N85" s="2">
        <f t="shared" si="7"/>
        <v>34.666666666666664</v>
      </c>
      <c r="O85" s="168" t="s">
        <v>910</v>
      </c>
      <c r="P85" s="6" t="s">
        <v>19</v>
      </c>
      <c r="Q85" s="149"/>
      <c r="R85" s="149"/>
      <c r="S85" s="149"/>
      <c r="T85" s="149"/>
      <c r="U85" s="149"/>
      <c r="V85" s="149"/>
    </row>
    <row r="86" spans="1:22" s="196" customFormat="1" ht="42" customHeight="1">
      <c r="A86" s="7">
        <v>69</v>
      </c>
      <c r="B86" s="14"/>
      <c r="C86" s="15"/>
      <c r="D86" s="231"/>
      <c r="E86" s="21" t="s">
        <v>153</v>
      </c>
      <c r="F86" s="214" t="s">
        <v>556</v>
      </c>
      <c r="G86" s="25" t="s">
        <v>557</v>
      </c>
      <c r="H86" s="19" t="s">
        <v>558</v>
      </c>
      <c r="I86" s="8">
        <v>112.5</v>
      </c>
      <c r="J86" s="169">
        <v>100</v>
      </c>
      <c r="K86" s="28" t="s">
        <v>118</v>
      </c>
      <c r="L86" s="236">
        <v>39</v>
      </c>
      <c r="M86" s="1">
        <f t="shared" si="6"/>
        <v>3900</v>
      </c>
      <c r="N86" s="2">
        <f t="shared" si="7"/>
        <v>34.666666666666664</v>
      </c>
      <c r="O86" s="168" t="s">
        <v>911</v>
      </c>
      <c r="P86" s="6" t="s">
        <v>19</v>
      </c>
      <c r="Q86" s="149"/>
      <c r="R86" s="149"/>
      <c r="S86" s="149"/>
      <c r="T86" s="149"/>
      <c r="U86" s="149"/>
      <c r="V86" s="149"/>
    </row>
    <row r="87" spans="1:22" s="140" customFormat="1" ht="42" customHeight="1">
      <c r="A87" s="7">
        <v>70</v>
      </c>
      <c r="B87" s="14"/>
      <c r="C87" s="15"/>
      <c r="D87" s="231"/>
      <c r="E87" s="21" t="s">
        <v>153</v>
      </c>
      <c r="F87" s="152" t="s">
        <v>35</v>
      </c>
      <c r="G87" s="25" t="s">
        <v>33</v>
      </c>
      <c r="H87" s="19" t="s">
        <v>34</v>
      </c>
      <c r="I87" s="8">
        <v>88.45</v>
      </c>
      <c r="J87" s="169">
        <v>100</v>
      </c>
      <c r="K87" s="28" t="s">
        <v>595</v>
      </c>
      <c r="L87" s="236">
        <v>31</v>
      </c>
      <c r="M87" s="1">
        <f t="shared" si="6"/>
        <v>3100</v>
      </c>
      <c r="N87" s="2">
        <f t="shared" si="7"/>
        <v>35.04804974561899</v>
      </c>
      <c r="O87" s="237" t="s">
        <v>917</v>
      </c>
      <c r="P87" s="6" t="s">
        <v>36</v>
      </c>
      <c r="Q87" s="149"/>
      <c r="R87" s="149"/>
      <c r="S87" s="149"/>
      <c r="T87" s="149"/>
      <c r="U87" s="149"/>
      <c r="V87" s="149"/>
    </row>
    <row r="88" spans="1:17" s="196" customFormat="1" ht="27" customHeight="1">
      <c r="A88" s="199"/>
      <c r="B88" s="277" t="s">
        <v>912</v>
      </c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9"/>
      <c r="P88" s="279"/>
      <c r="Q88" s="149"/>
    </row>
    <row r="89" spans="1:21" s="4" customFormat="1" ht="33.75" customHeight="1">
      <c r="A89" s="5" t="s">
        <v>2</v>
      </c>
      <c r="B89" s="5" t="s">
        <v>4</v>
      </c>
      <c r="C89" s="5" t="s">
        <v>3</v>
      </c>
      <c r="D89" s="5" t="s">
        <v>150</v>
      </c>
      <c r="E89" s="5" t="s">
        <v>152</v>
      </c>
      <c r="F89" s="5" t="s">
        <v>5</v>
      </c>
      <c r="G89" s="5" t="s">
        <v>0</v>
      </c>
      <c r="H89" s="5" t="s">
        <v>6</v>
      </c>
      <c r="I89" s="5" t="s">
        <v>20</v>
      </c>
      <c r="J89" s="5" t="s">
        <v>587</v>
      </c>
      <c r="K89" s="5" t="s">
        <v>8</v>
      </c>
      <c r="L89" s="5" t="s">
        <v>9</v>
      </c>
      <c r="M89" s="5" t="s">
        <v>10</v>
      </c>
      <c r="N89" s="5" t="s">
        <v>154</v>
      </c>
      <c r="O89" s="5" t="s">
        <v>356</v>
      </c>
      <c r="P89" s="5" t="s">
        <v>1</v>
      </c>
      <c r="Q89" s="27"/>
      <c r="R89" s="27"/>
      <c r="S89" s="27"/>
      <c r="T89" s="27"/>
      <c r="U89" s="27"/>
    </row>
    <row r="90" spans="1:22" s="240" customFormat="1" ht="42" customHeight="1">
      <c r="A90" s="7">
        <v>71</v>
      </c>
      <c r="B90" s="14"/>
      <c r="C90" s="15"/>
      <c r="D90" s="231"/>
      <c r="E90" s="21" t="s">
        <v>153</v>
      </c>
      <c r="F90" s="248" t="s">
        <v>472</v>
      </c>
      <c r="G90" s="25" t="s">
        <v>473</v>
      </c>
      <c r="H90" s="19" t="s">
        <v>474</v>
      </c>
      <c r="I90" s="8">
        <v>71.9</v>
      </c>
      <c r="J90" s="169">
        <v>125</v>
      </c>
      <c r="K90" s="28" t="s">
        <v>118</v>
      </c>
      <c r="L90" s="236">
        <v>13</v>
      </c>
      <c r="M90" s="74">
        <f>SUM(L90*J90)</f>
        <v>1625</v>
      </c>
      <c r="N90" s="2">
        <f>SUM(M90/I90)</f>
        <v>22.600834492350486</v>
      </c>
      <c r="O90" s="250" t="s">
        <v>939</v>
      </c>
      <c r="P90" s="6" t="s">
        <v>19</v>
      </c>
      <c r="Q90" s="149"/>
      <c r="R90" s="149"/>
      <c r="S90" s="149"/>
      <c r="T90" s="149"/>
      <c r="U90" s="149"/>
      <c r="V90" s="149"/>
    </row>
    <row r="91" spans="1:22" s="240" customFormat="1" ht="42" customHeight="1">
      <c r="A91" s="7">
        <v>72</v>
      </c>
      <c r="B91" s="14"/>
      <c r="C91" s="15"/>
      <c r="D91" s="231"/>
      <c r="E91" s="21" t="s">
        <v>153</v>
      </c>
      <c r="F91" s="248" t="s">
        <v>472</v>
      </c>
      <c r="G91" s="25" t="s">
        <v>473</v>
      </c>
      <c r="H91" s="19" t="s">
        <v>474</v>
      </c>
      <c r="I91" s="8">
        <v>71.9</v>
      </c>
      <c r="J91" s="169">
        <v>125</v>
      </c>
      <c r="K91" s="28" t="s">
        <v>118</v>
      </c>
      <c r="L91" s="236">
        <v>13</v>
      </c>
      <c r="M91" s="74">
        <f>SUM(L91*J91)</f>
        <v>1625</v>
      </c>
      <c r="N91" s="2">
        <f>SUM(M91/I91)</f>
        <v>22.600834492350486</v>
      </c>
      <c r="O91" s="250" t="s">
        <v>940</v>
      </c>
      <c r="P91" s="6" t="s">
        <v>19</v>
      </c>
      <c r="Q91" s="149"/>
      <c r="R91" s="149"/>
      <c r="S91" s="149"/>
      <c r="T91" s="149"/>
      <c r="U91" s="149"/>
      <c r="V91" s="149"/>
    </row>
    <row r="92" spans="1:22" s="196" customFormat="1" ht="42" customHeight="1">
      <c r="A92" s="7">
        <v>73</v>
      </c>
      <c r="B92" s="14"/>
      <c r="C92" s="15"/>
      <c r="D92" s="231"/>
      <c r="E92" s="21" t="s">
        <v>153</v>
      </c>
      <c r="F92" s="234" t="s">
        <v>16</v>
      </c>
      <c r="G92" s="25" t="s">
        <v>14</v>
      </c>
      <c r="H92" s="19" t="s">
        <v>15</v>
      </c>
      <c r="I92" s="8">
        <v>134.2</v>
      </c>
      <c r="J92" s="169">
        <v>125</v>
      </c>
      <c r="K92" s="28" t="s">
        <v>118</v>
      </c>
      <c r="L92" s="236">
        <v>55</v>
      </c>
      <c r="M92" s="74">
        <f>SUM(L92*J92)</f>
        <v>6875</v>
      </c>
      <c r="N92" s="2">
        <f>SUM(M92/I92)</f>
        <v>51.22950819672132</v>
      </c>
      <c r="O92" s="237" t="s">
        <v>916</v>
      </c>
      <c r="P92" s="7" t="s">
        <v>119</v>
      </c>
      <c r="Q92" s="149"/>
      <c r="R92" s="149"/>
      <c r="S92" s="149"/>
      <c r="T92" s="149"/>
      <c r="U92" s="149"/>
      <c r="V92" s="149"/>
    </row>
    <row r="93" spans="1:22" s="196" customFormat="1" ht="42" customHeight="1">
      <c r="A93" s="7">
        <v>74</v>
      </c>
      <c r="B93" s="14"/>
      <c r="C93" s="15"/>
      <c r="D93" s="231"/>
      <c r="E93" s="21" t="s">
        <v>153</v>
      </c>
      <c r="F93" s="234" t="s">
        <v>16</v>
      </c>
      <c r="G93" s="25" t="s">
        <v>14</v>
      </c>
      <c r="H93" s="19" t="s">
        <v>15</v>
      </c>
      <c r="I93" s="8">
        <v>134.2</v>
      </c>
      <c r="J93" s="169">
        <v>125</v>
      </c>
      <c r="K93" s="28" t="s">
        <v>118</v>
      </c>
      <c r="L93" s="236">
        <v>55</v>
      </c>
      <c r="M93" s="74">
        <f>SUM(L93*J93)</f>
        <v>6875</v>
      </c>
      <c r="N93" s="2">
        <f>SUM(M93/I93)</f>
        <v>51.22950819672132</v>
      </c>
      <c r="O93" s="168" t="s">
        <v>968</v>
      </c>
      <c r="P93" s="7" t="s">
        <v>119</v>
      </c>
      <c r="Q93" s="149"/>
      <c r="R93" s="149"/>
      <c r="S93" s="149"/>
      <c r="T93" s="149"/>
      <c r="U93" s="149"/>
      <c r="V93" s="149"/>
    </row>
    <row r="94" spans="1:22" s="196" customFormat="1" ht="42" customHeight="1">
      <c r="A94" s="7">
        <v>75</v>
      </c>
      <c r="B94" s="14"/>
      <c r="C94" s="15"/>
      <c r="D94" s="231"/>
      <c r="E94" s="21" t="s">
        <v>153</v>
      </c>
      <c r="F94" s="234" t="s">
        <v>40</v>
      </c>
      <c r="G94" s="25" t="s">
        <v>161</v>
      </c>
      <c r="H94" s="19" t="s">
        <v>39</v>
      </c>
      <c r="I94" s="8">
        <v>97.65</v>
      </c>
      <c r="J94" s="169">
        <v>125</v>
      </c>
      <c r="K94" s="28" t="s">
        <v>162</v>
      </c>
      <c r="L94" s="236">
        <v>20</v>
      </c>
      <c r="M94" s="74">
        <f>SUM(L94*J94)</f>
        <v>2500</v>
      </c>
      <c r="N94" s="2">
        <f>SUM(M94/I94)</f>
        <v>25.60163850486431</v>
      </c>
      <c r="O94" s="168" t="s">
        <v>967</v>
      </c>
      <c r="P94" s="7" t="s">
        <v>13</v>
      </c>
      <c r="Q94" s="149"/>
      <c r="R94" s="149"/>
      <c r="S94" s="149"/>
      <c r="T94" s="149"/>
      <c r="U94" s="149"/>
      <c r="V94" s="149"/>
    </row>
    <row r="95" spans="1:17" s="196" customFormat="1" ht="27" customHeight="1">
      <c r="A95" s="199"/>
      <c r="B95" s="277" t="s">
        <v>918</v>
      </c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9"/>
      <c r="P95" s="279"/>
      <c r="Q95" s="149"/>
    </row>
    <row r="96" spans="1:21" s="4" customFormat="1" ht="33.75" customHeight="1">
      <c r="A96" s="5" t="s">
        <v>2</v>
      </c>
      <c r="B96" s="5" t="s">
        <v>4</v>
      </c>
      <c r="C96" s="5" t="s">
        <v>3</v>
      </c>
      <c r="D96" s="5" t="s">
        <v>150</v>
      </c>
      <c r="E96" s="5" t="s">
        <v>152</v>
      </c>
      <c r="F96" s="5" t="s">
        <v>5</v>
      </c>
      <c r="G96" s="5" t="s">
        <v>0</v>
      </c>
      <c r="H96" s="5" t="s">
        <v>6</v>
      </c>
      <c r="I96" s="5" t="s">
        <v>20</v>
      </c>
      <c r="J96" s="5" t="s">
        <v>587</v>
      </c>
      <c r="K96" s="5" t="s">
        <v>8</v>
      </c>
      <c r="L96" s="5" t="s">
        <v>9</v>
      </c>
      <c r="M96" s="5" t="s">
        <v>10</v>
      </c>
      <c r="N96" s="5" t="s">
        <v>154</v>
      </c>
      <c r="O96" s="5" t="s">
        <v>356</v>
      </c>
      <c r="P96" s="5" t="s">
        <v>1</v>
      </c>
      <c r="Q96" s="27"/>
      <c r="R96" s="27"/>
      <c r="S96" s="27"/>
      <c r="T96" s="27"/>
      <c r="U96" s="27"/>
    </row>
    <row r="97" spans="1:22" s="196" customFormat="1" ht="42" customHeight="1">
      <c r="A97" s="7">
        <v>76</v>
      </c>
      <c r="B97" s="14"/>
      <c r="C97" s="15"/>
      <c r="D97" s="231"/>
      <c r="E97" s="21" t="s">
        <v>153</v>
      </c>
      <c r="F97" s="234" t="s">
        <v>55</v>
      </c>
      <c r="G97" s="25" t="s">
        <v>54</v>
      </c>
      <c r="H97" s="19" t="s">
        <v>53</v>
      </c>
      <c r="I97" s="8">
        <v>101.5</v>
      </c>
      <c r="J97" s="3">
        <v>150</v>
      </c>
      <c r="K97" s="28" t="s">
        <v>121</v>
      </c>
      <c r="L97" s="238">
        <v>12</v>
      </c>
      <c r="M97" s="1">
        <f>SUM(L97*J97)</f>
        <v>1800</v>
      </c>
      <c r="N97" s="2">
        <f>SUM(M97/I97)</f>
        <v>17.733990147783253</v>
      </c>
      <c r="O97" s="237" t="s">
        <v>919</v>
      </c>
      <c r="P97" s="6" t="s">
        <v>220</v>
      </c>
      <c r="Q97" s="149"/>
      <c r="R97" s="149"/>
      <c r="S97" s="149"/>
      <c r="T97" s="149"/>
      <c r="U97" s="149"/>
      <c r="V97" s="149"/>
    </row>
    <row r="98" spans="1:20" ht="27" customHeight="1">
      <c r="A98" s="66"/>
      <c r="B98" s="274" t="s">
        <v>894</v>
      </c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6"/>
      <c r="P98" s="276"/>
      <c r="R98" s="65"/>
      <c r="S98" s="65"/>
      <c r="T98" s="65"/>
    </row>
    <row r="99" spans="1:21" s="4" customFormat="1" ht="33.75" customHeight="1">
      <c r="A99" s="5" t="s">
        <v>2</v>
      </c>
      <c r="B99" s="5" t="s">
        <v>4</v>
      </c>
      <c r="C99" s="5" t="s">
        <v>3</v>
      </c>
      <c r="D99" s="5" t="s">
        <v>150</v>
      </c>
      <c r="E99" s="5" t="s">
        <v>152</v>
      </c>
      <c r="F99" s="5" t="s">
        <v>5</v>
      </c>
      <c r="G99" s="5" t="s">
        <v>0</v>
      </c>
      <c r="H99" s="5" t="s">
        <v>6</v>
      </c>
      <c r="I99" s="5" t="s">
        <v>20</v>
      </c>
      <c r="J99" s="5" t="s">
        <v>587</v>
      </c>
      <c r="K99" s="5" t="s">
        <v>8</v>
      </c>
      <c r="L99" s="5" t="s">
        <v>9</v>
      </c>
      <c r="M99" s="5" t="s">
        <v>10</v>
      </c>
      <c r="N99" s="5" t="s">
        <v>154</v>
      </c>
      <c r="O99" s="5" t="s">
        <v>356</v>
      </c>
      <c r="P99" s="5" t="s">
        <v>1</v>
      </c>
      <c r="Q99" s="27"/>
      <c r="R99" s="27"/>
      <c r="S99" s="27"/>
      <c r="T99" s="27"/>
      <c r="U99" s="27"/>
    </row>
    <row r="100" spans="1:22" s="140" customFormat="1" ht="42" customHeight="1">
      <c r="A100" s="7">
        <v>1</v>
      </c>
      <c r="B100" s="14"/>
      <c r="C100" s="15"/>
      <c r="D100" s="231"/>
      <c r="E100" s="21" t="s">
        <v>153</v>
      </c>
      <c r="F100" s="151" t="s">
        <v>348</v>
      </c>
      <c r="G100" s="25" t="s">
        <v>267</v>
      </c>
      <c r="H100" s="19" t="s">
        <v>340</v>
      </c>
      <c r="I100" s="8">
        <v>79.6</v>
      </c>
      <c r="J100" s="169">
        <v>25</v>
      </c>
      <c r="K100" s="28" t="s">
        <v>265</v>
      </c>
      <c r="L100" s="178">
        <v>269</v>
      </c>
      <c r="M100" s="74">
        <f>SUM(L100*J100)</f>
        <v>6725</v>
      </c>
      <c r="N100" s="2">
        <f>SUM(M100/I100)</f>
        <v>84.48492462311559</v>
      </c>
      <c r="O100" s="168" t="s">
        <v>598</v>
      </c>
      <c r="P100" s="6" t="s">
        <v>293</v>
      </c>
      <c r="Q100" s="149"/>
      <c r="R100" s="149"/>
      <c r="S100" s="149"/>
      <c r="T100" s="149"/>
      <c r="U100" s="149"/>
      <c r="V100" s="149"/>
    </row>
    <row r="101" spans="1:17" s="196" customFormat="1" ht="27" customHeight="1">
      <c r="A101" s="199"/>
      <c r="B101" s="274" t="s">
        <v>895</v>
      </c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6"/>
      <c r="P101" s="276"/>
      <c r="Q101" s="149"/>
    </row>
    <row r="102" spans="1:21" s="4" customFormat="1" ht="33.75" customHeight="1">
      <c r="A102" s="5" t="s">
        <v>2</v>
      </c>
      <c r="B102" s="5" t="s">
        <v>4</v>
      </c>
      <c r="C102" s="5" t="s">
        <v>3</v>
      </c>
      <c r="D102" s="5" t="s">
        <v>150</v>
      </c>
      <c r="E102" s="5" t="s">
        <v>152</v>
      </c>
      <c r="F102" s="5" t="s">
        <v>5</v>
      </c>
      <c r="G102" s="5" t="s">
        <v>0</v>
      </c>
      <c r="H102" s="5" t="s">
        <v>6</v>
      </c>
      <c r="I102" s="5" t="s">
        <v>20</v>
      </c>
      <c r="J102" s="5" t="s">
        <v>587</v>
      </c>
      <c r="K102" s="5" t="s">
        <v>8</v>
      </c>
      <c r="L102" s="5" t="s">
        <v>9</v>
      </c>
      <c r="M102" s="5" t="s">
        <v>10</v>
      </c>
      <c r="N102" s="5" t="s">
        <v>154</v>
      </c>
      <c r="O102" s="5" t="s">
        <v>356</v>
      </c>
      <c r="P102" s="5" t="s">
        <v>1</v>
      </c>
      <c r="Q102" s="27"/>
      <c r="R102" s="27"/>
      <c r="S102" s="27"/>
      <c r="T102" s="27"/>
      <c r="U102" s="27"/>
    </row>
    <row r="103" spans="1:22" s="140" customFormat="1" ht="42" customHeight="1">
      <c r="A103" s="7">
        <v>2</v>
      </c>
      <c r="B103" s="14"/>
      <c r="C103" s="15"/>
      <c r="D103" s="231"/>
      <c r="E103" s="6" t="s">
        <v>153</v>
      </c>
      <c r="F103" s="151" t="s">
        <v>381</v>
      </c>
      <c r="G103" s="25" t="s">
        <v>288</v>
      </c>
      <c r="H103" s="19" t="s">
        <v>324</v>
      </c>
      <c r="I103" s="8">
        <v>65.4</v>
      </c>
      <c r="J103" s="169">
        <v>35</v>
      </c>
      <c r="K103" s="18" t="s">
        <v>164</v>
      </c>
      <c r="L103" s="178">
        <v>298</v>
      </c>
      <c r="M103" s="74">
        <f aca="true" t="shared" si="8" ref="M103:M110">SUM(L103*J103)</f>
        <v>10430</v>
      </c>
      <c r="N103" s="2">
        <f aca="true" t="shared" si="9" ref="N103:N110">SUM(M103/I103)</f>
        <v>159.480122324159</v>
      </c>
      <c r="O103" s="168" t="s">
        <v>599</v>
      </c>
      <c r="P103" s="6" t="s">
        <v>345</v>
      </c>
      <c r="Q103" s="149"/>
      <c r="R103" s="149"/>
      <c r="S103" s="149"/>
      <c r="T103" s="149"/>
      <c r="U103" s="149"/>
      <c r="V103" s="149"/>
    </row>
    <row r="104" spans="1:22" s="240" customFormat="1" ht="42" customHeight="1">
      <c r="A104" s="7">
        <v>3</v>
      </c>
      <c r="B104" s="14"/>
      <c r="C104" s="15"/>
      <c r="D104" s="231"/>
      <c r="E104" s="21" t="s">
        <v>153</v>
      </c>
      <c r="F104" s="248" t="s">
        <v>82</v>
      </c>
      <c r="G104" s="25" t="s">
        <v>80</v>
      </c>
      <c r="H104" s="19" t="s">
        <v>81</v>
      </c>
      <c r="I104" s="8">
        <v>88</v>
      </c>
      <c r="J104" s="169">
        <v>35</v>
      </c>
      <c r="K104" s="28" t="s">
        <v>174</v>
      </c>
      <c r="L104" s="238">
        <v>243</v>
      </c>
      <c r="M104" s="74">
        <f t="shared" si="8"/>
        <v>8505</v>
      </c>
      <c r="N104" s="2">
        <f t="shared" si="9"/>
        <v>96.64772727272727</v>
      </c>
      <c r="O104" s="168" t="s">
        <v>971</v>
      </c>
      <c r="P104" s="6" t="s">
        <v>350</v>
      </c>
      <c r="Q104" s="149"/>
      <c r="R104" s="149"/>
      <c r="S104" s="149"/>
      <c r="T104" s="149"/>
      <c r="U104" s="149"/>
      <c r="V104" s="149"/>
    </row>
    <row r="105" spans="1:22" s="240" customFormat="1" ht="42" customHeight="1">
      <c r="A105" s="7">
        <v>4</v>
      </c>
      <c r="B105" s="14"/>
      <c r="C105" s="15"/>
      <c r="D105" s="231"/>
      <c r="E105" s="21" t="s">
        <v>153</v>
      </c>
      <c r="F105" s="248" t="s">
        <v>82</v>
      </c>
      <c r="G105" s="25" t="s">
        <v>80</v>
      </c>
      <c r="H105" s="19" t="s">
        <v>81</v>
      </c>
      <c r="I105" s="8">
        <v>88</v>
      </c>
      <c r="J105" s="169">
        <v>35</v>
      </c>
      <c r="K105" s="28" t="s">
        <v>174</v>
      </c>
      <c r="L105" s="238">
        <v>243</v>
      </c>
      <c r="M105" s="74">
        <f t="shared" si="8"/>
        <v>8505</v>
      </c>
      <c r="N105" s="2">
        <f t="shared" si="9"/>
        <v>96.64772727272727</v>
      </c>
      <c r="O105" s="168" t="s">
        <v>610</v>
      </c>
      <c r="P105" s="6" t="s">
        <v>350</v>
      </c>
      <c r="Q105" s="149"/>
      <c r="R105" s="149"/>
      <c r="S105" s="149"/>
      <c r="T105" s="149"/>
      <c r="U105" s="149"/>
      <c r="V105" s="149"/>
    </row>
    <row r="106" spans="1:22" s="240" customFormat="1" ht="42" customHeight="1">
      <c r="A106" s="7">
        <v>5</v>
      </c>
      <c r="B106" s="14"/>
      <c r="C106" s="15"/>
      <c r="D106" s="231"/>
      <c r="E106" s="21" t="s">
        <v>153</v>
      </c>
      <c r="F106" s="248" t="s">
        <v>82</v>
      </c>
      <c r="G106" s="25" t="s">
        <v>80</v>
      </c>
      <c r="H106" s="19" t="s">
        <v>81</v>
      </c>
      <c r="I106" s="8">
        <v>88</v>
      </c>
      <c r="J106" s="169">
        <v>35</v>
      </c>
      <c r="K106" s="28" t="s">
        <v>174</v>
      </c>
      <c r="L106" s="238">
        <v>243</v>
      </c>
      <c r="M106" s="74">
        <f t="shared" si="8"/>
        <v>8505</v>
      </c>
      <c r="N106" s="2">
        <f t="shared" si="9"/>
        <v>96.64772727272727</v>
      </c>
      <c r="O106" s="168" t="s">
        <v>611</v>
      </c>
      <c r="P106" s="6" t="s">
        <v>350</v>
      </c>
      <c r="Q106" s="149"/>
      <c r="R106" s="149"/>
      <c r="S106" s="149"/>
      <c r="T106" s="149"/>
      <c r="U106" s="149"/>
      <c r="V106" s="149"/>
    </row>
    <row r="107" spans="1:22" s="240" customFormat="1" ht="42" customHeight="1">
      <c r="A107" s="7">
        <v>6</v>
      </c>
      <c r="B107" s="14"/>
      <c r="C107" s="15"/>
      <c r="D107" s="231"/>
      <c r="E107" s="21" t="s">
        <v>153</v>
      </c>
      <c r="F107" s="248" t="s">
        <v>82</v>
      </c>
      <c r="G107" s="25" t="s">
        <v>80</v>
      </c>
      <c r="H107" s="19" t="s">
        <v>81</v>
      </c>
      <c r="I107" s="8">
        <v>88</v>
      </c>
      <c r="J107" s="169">
        <v>35</v>
      </c>
      <c r="K107" s="28" t="s">
        <v>174</v>
      </c>
      <c r="L107" s="238">
        <v>243</v>
      </c>
      <c r="M107" s="74">
        <f t="shared" si="8"/>
        <v>8505</v>
      </c>
      <c r="N107" s="2">
        <f t="shared" si="9"/>
        <v>96.64772727272727</v>
      </c>
      <c r="O107" s="168" t="s">
        <v>590</v>
      </c>
      <c r="P107" s="6" t="s">
        <v>350</v>
      </c>
      <c r="Q107" s="149"/>
      <c r="R107" s="149"/>
      <c r="S107" s="149"/>
      <c r="T107" s="149"/>
      <c r="U107" s="149"/>
      <c r="V107" s="149"/>
    </row>
    <row r="108" spans="1:22" s="240" customFormat="1" ht="42" customHeight="1">
      <c r="A108" s="7">
        <v>7</v>
      </c>
      <c r="B108" s="14"/>
      <c r="C108" s="15"/>
      <c r="D108" s="231"/>
      <c r="E108" s="21" t="s">
        <v>153</v>
      </c>
      <c r="F108" s="248" t="s">
        <v>82</v>
      </c>
      <c r="G108" s="25" t="s">
        <v>80</v>
      </c>
      <c r="H108" s="19" t="s">
        <v>81</v>
      </c>
      <c r="I108" s="8">
        <v>88</v>
      </c>
      <c r="J108" s="169">
        <v>35</v>
      </c>
      <c r="K108" s="28" t="s">
        <v>174</v>
      </c>
      <c r="L108" s="238">
        <v>243</v>
      </c>
      <c r="M108" s="74">
        <f t="shared" si="8"/>
        <v>8505</v>
      </c>
      <c r="N108" s="2">
        <f t="shared" si="9"/>
        <v>96.64772727272727</v>
      </c>
      <c r="O108" s="168" t="s">
        <v>972</v>
      </c>
      <c r="P108" s="6" t="s">
        <v>350</v>
      </c>
      <c r="Q108" s="149"/>
      <c r="R108" s="149"/>
      <c r="S108" s="149"/>
      <c r="T108" s="149"/>
      <c r="U108" s="149"/>
      <c r="V108" s="149"/>
    </row>
    <row r="109" spans="1:22" s="140" customFormat="1" ht="42" customHeight="1">
      <c r="A109" s="7">
        <v>8</v>
      </c>
      <c r="B109" s="14"/>
      <c r="C109" s="15"/>
      <c r="D109" s="231"/>
      <c r="E109" s="21" t="s">
        <v>153</v>
      </c>
      <c r="F109" s="152" t="s">
        <v>82</v>
      </c>
      <c r="G109" s="25" t="s">
        <v>80</v>
      </c>
      <c r="H109" s="19" t="s">
        <v>81</v>
      </c>
      <c r="I109" s="8">
        <v>88</v>
      </c>
      <c r="J109" s="169">
        <v>35</v>
      </c>
      <c r="K109" s="28" t="s">
        <v>174</v>
      </c>
      <c r="L109" s="178">
        <v>243</v>
      </c>
      <c r="M109" s="74">
        <f t="shared" si="8"/>
        <v>8505</v>
      </c>
      <c r="N109" s="2">
        <f t="shared" si="9"/>
        <v>96.64772727272727</v>
      </c>
      <c r="O109" s="168" t="s">
        <v>973</v>
      </c>
      <c r="P109" s="6" t="s">
        <v>350</v>
      </c>
      <c r="Q109" s="149"/>
      <c r="R109" s="149"/>
      <c r="S109" s="149"/>
      <c r="T109" s="149"/>
      <c r="U109" s="149"/>
      <c r="V109" s="149"/>
    </row>
    <row r="110" spans="1:22" s="140" customFormat="1" ht="42" customHeight="1">
      <c r="A110" s="7">
        <v>9</v>
      </c>
      <c r="B110" s="14"/>
      <c r="C110" s="15"/>
      <c r="D110" s="231"/>
      <c r="E110" s="21" t="s">
        <v>153</v>
      </c>
      <c r="F110" s="152" t="s">
        <v>208</v>
      </c>
      <c r="G110" s="25" t="s">
        <v>106</v>
      </c>
      <c r="H110" s="170" t="s">
        <v>204</v>
      </c>
      <c r="I110" s="8">
        <v>73</v>
      </c>
      <c r="J110" s="169">
        <v>35</v>
      </c>
      <c r="K110" s="28" t="s">
        <v>207</v>
      </c>
      <c r="L110" s="178">
        <v>37</v>
      </c>
      <c r="M110" s="74">
        <f t="shared" si="8"/>
        <v>1295</v>
      </c>
      <c r="N110" s="2">
        <f t="shared" si="9"/>
        <v>17.73972602739726</v>
      </c>
      <c r="O110" s="168" t="s">
        <v>643</v>
      </c>
      <c r="P110" s="6" t="s">
        <v>108</v>
      </c>
      <c r="Q110" s="149"/>
      <c r="R110" s="149"/>
      <c r="S110" s="149"/>
      <c r="T110" s="149"/>
      <c r="U110" s="149"/>
      <c r="V110" s="149"/>
    </row>
    <row r="111" spans="1:17" s="196" customFormat="1" ht="27" customHeight="1">
      <c r="A111" s="199"/>
      <c r="B111" s="274" t="s">
        <v>896</v>
      </c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6"/>
      <c r="P111" s="276"/>
      <c r="Q111" s="149"/>
    </row>
    <row r="112" spans="1:21" s="4" customFormat="1" ht="33.75" customHeight="1">
      <c r="A112" s="5" t="s">
        <v>2</v>
      </c>
      <c r="B112" s="5" t="s">
        <v>4</v>
      </c>
      <c r="C112" s="5" t="s">
        <v>3</v>
      </c>
      <c r="D112" s="5" t="s">
        <v>150</v>
      </c>
      <c r="E112" s="5" t="s">
        <v>152</v>
      </c>
      <c r="F112" s="5" t="s">
        <v>5</v>
      </c>
      <c r="G112" s="5" t="s">
        <v>0</v>
      </c>
      <c r="H112" s="5" t="s">
        <v>6</v>
      </c>
      <c r="I112" s="5" t="s">
        <v>20</v>
      </c>
      <c r="J112" s="5" t="s">
        <v>587</v>
      </c>
      <c r="K112" s="5" t="s">
        <v>8</v>
      </c>
      <c r="L112" s="5" t="s">
        <v>9</v>
      </c>
      <c r="M112" s="5" t="s">
        <v>10</v>
      </c>
      <c r="N112" s="5" t="s">
        <v>154</v>
      </c>
      <c r="O112" s="5" t="s">
        <v>356</v>
      </c>
      <c r="P112" s="5" t="s">
        <v>1</v>
      </c>
      <c r="Q112" s="27"/>
      <c r="R112" s="27"/>
      <c r="S112" s="27"/>
      <c r="T112" s="27"/>
      <c r="U112" s="27"/>
    </row>
    <row r="113" spans="1:22" s="140" customFormat="1" ht="42" customHeight="1">
      <c r="A113" s="7">
        <v>5</v>
      </c>
      <c r="B113" s="14"/>
      <c r="C113" s="15"/>
      <c r="D113" s="232"/>
      <c r="E113" s="21" t="s">
        <v>153</v>
      </c>
      <c r="F113" s="174" t="s">
        <v>472</v>
      </c>
      <c r="G113" s="25" t="s">
        <v>473</v>
      </c>
      <c r="H113" s="19" t="s">
        <v>474</v>
      </c>
      <c r="I113" s="8">
        <v>70.4</v>
      </c>
      <c r="J113" s="169">
        <v>45</v>
      </c>
      <c r="K113" s="28" t="s">
        <v>118</v>
      </c>
      <c r="L113" s="178">
        <v>58</v>
      </c>
      <c r="M113" s="74">
        <f>SUM(L113*J113)</f>
        <v>2610</v>
      </c>
      <c r="N113" s="2">
        <f>SUM(M113/I113)</f>
        <v>37.07386363636363</v>
      </c>
      <c r="O113" s="177" t="s">
        <v>620</v>
      </c>
      <c r="P113" s="6" t="s">
        <v>19</v>
      </c>
      <c r="Q113" s="149"/>
      <c r="R113" s="149"/>
      <c r="S113" s="149"/>
      <c r="T113" s="149"/>
      <c r="U113" s="149"/>
      <c r="V113" s="149"/>
    </row>
    <row r="114" spans="1:17" s="196" customFormat="1" ht="27" customHeight="1">
      <c r="A114" s="199"/>
      <c r="B114" s="274" t="s">
        <v>897</v>
      </c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6"/>
      <c r="P114" s="276"/>
      <c r="Q114" s="149"/>
    </row>
    <row r="115" spans="1:21" s="4" customFormat="1" ht="33.75" customHeight="1">
      <c r="A115" s="5" t="s">
        <v>2</v>
      </c>
      <c r="B115" s="5" t="s">
        <v>4</v>
      </c>
      <c r="C115" s="5" t="s">
        <v>3</v>
      </c>
      <c r="D115" s="5" t="s">
        <v>150</v>
      </c>
      <c r="E115" s="5" t="s">
        <v>152</v>
      </c>
      <c r="F115" s="5" t="s">
        <v>5</v>
      </c>
      <c r="G115" s="5" t="s">
        <v>0</v>
      </c>
      <c r="H115" s="5" t="s">
        <v>6</v>
      </c>
      <c r="I115" s="5" t="s">
        <v>20</v>
      </c>
      <c r="J115" s="5" t="s">
        <v>587</v>
      </c>
      <c r="K115" s="5" t="s">
        <v>8</v>
      </c>
      <c r="L115" s="5" t="s">
        <v>9</v>
      </c>
      <c r="M115" s="5" t="s">
        <v>10</v>
      </c>
      <c r="N115" s="5" t="s">
        <v>154</v>
      </c>
      <c r="O115" s="5" t="s">
        <v>356</v>
      </c>
      <c r="P115" s="5" t="s">
        <v>1</v>
      </c>
      <c r="Q115" s="27"/>
      <c r="R115" s="27"/>
      <c r="S115" s="27"/>
      <c r="T115" s="27"/>
      <c r="U115" s="27"/>
    </row>
    <row r="116" spans="1:22" s="140" customFormat="1" ht="42" customHeight="1">
      <c r="A116" s="7">
        <v>6</v>
      </c>
      <c r="B116" s="14"/>
      <c r="C116" s="15"/>
      <c r="D116" s="232"/>
      <c r="E116" s="21" t="s">
        <v>153</v>
      </c>
      <c r="F116" s="174" t="s">
        <v>472</v>
      </c>
      <c r="G116" s="25" t="s">
        <v>473</v>
      </c>
      <c r="H116" s="19" t="s">
        <v>474</v>
      </c>
      <c r="I116" s="8">
        <v>70.4</v>
      </c>
      <c r="J116" s="169">
        <v>55</v>
      </c>
      <c r="K116" s="28" t="s">
        <v>118</v>
      </c>
      <c r="L116" s="178">
        <v>58</v>
      </c>
      <c r="M116" s="74">
        <f aca="true" t="shared" si="10" ref="M116:M134">SUM(L116*J116)</f>
        <v>3190</v>
      </c>
      <c r="N116" s="2">
        <f aca="true" t="shared" si="11" ref="N116:N134">SUM(M116/I116)</f>
        <v>45.31249999999999</v>
      </c>
      <c r="O116" s="177" t="s">
        <v>618</v>
      </c>
      <c r="P116" s="6" t="s">
        <v>19</v>
      </c>
      <c r="Q116" s="149"/>
      <c r="R116" s="149"/>
      <c r="S116" s="149"/>
      <c r="T116" s="149"/>
      <c r="U116" s="149"/>
      <c r="V116" s="149"/>
    </row>
    <row r="117" spans="1:22" s="140" customFormat="1" ht="42" customHeight="1">
      <c r="A117" s="7">
        <v>7</v>
      </c>
      <c r="B117" s="14"/>
      <c r="C117" s="15"/>
      <c r="D117" s="232"/>
      <c r="E117" s="21" t="s">
        <v>153</v>
      </c>
      <c r="F117" s="174" t="s">
        <v>472</v>
      </c>
      <c r="G117" s="25" t="s">
        <v>473</v>
      </c>
      <c r="H117" s="19" t="s">
        <v>474</v>
      </c>
      <c r="I117" s="8">
        <v>70.4</v>
      </c>
      <c r="J117" s="169">
        <v>55</v>
      </c>
      <c r="K117" s="28" t="s">
        <v>118</v>
      </c>
      <c r="L117" s="178">
        <v>58</v>
      </c>
      <c r="M117" s="74">
        <f t="shared" si="10"/>
        <v>3190</v>
      </c>
      <c r="N117" s="2">
        <f t="shared" si="11"/>
        <v>45.31249999999999</v>
      </c>
      <c r="O117" s="177" t="s">
        <v>619</v>
      </c>
      <c r="P117" s="6" t="s">
        <v>19</v>
      </c>
      <c r="Q117" s="149"/>
      <c r="R117" s="149"/>
      <c r="S117" s="149"/>
      <c r="T117" s="149"/>
      <c r="U117" s="149"/>
      <c r="V117" s="149"/>
    </row>
    <row r="118" spans="1:22" s="140" customFormat="1" ht="42" customHeight="1">
      <c r="A118" s="7">
        <v>8</v>
      </c>
      <c r="B118" s="14"/>
      <c r="C118" s="82"/>
      <c r="D118" s="231"/>
      <c r="E118" s="6" t="s">
        <v>153</v>
      </c>
      <c r="F118" s="175" t="s">
        <v>313</v>
      </c>
      <c r="G118" s="25" t="s">
        <v>314</v>
      </c>
      <c r="H118" s="19" t="s">
        <v>315</v>
      </c>
      <c r="I118" s="8">
        <v>82.9</v>
      </c>
      <c r="J118" s="169">
        <v>55</v>
      </c>
      <c r="K118" s="18" t="s">
        <v>458</v>
      </c>
      <c r="L118" s="178">
        <v>279</v>
      </c>
      <c r="M118" s="74">
        <f t="shared" si="10"/>
        <v>15345</v>
      </c>
      <c r="N118" s="2">
        <f t="shared" si="11"/>
        <v>185.10253317249698</v>
      </c>
      <c r="O118" s="177" t="s">
        <v>641</v>
      </c>
      <c r="P118" s="6" t="s">
        <v>32</v>
      </c>
      <c r="Q118" s="149"/>
      <c r="R118" s="149"/>
      <c r="S118" s="149"/>
      <c r="T118" s="149"/>
      <c r="U118" s="149"/>
      <c r="V118" s="149"/>
    </row>
    <row r="119" spans="1:22" s="196" customFormat="1" ht="42" customHeight="1">
      <c r="A119" s="7">
        <v>9</v>
      </c>
      <c r="B119" s="14"/>
      <c r="C119" s="15"/>
      <c r="D119" s="231"/>
      <c r="E119" s="21" t="s">
        <v>153</v>
      </c>
      <c r="F119" s="214" t="s">
        <v>262</v>
      </c>
      <c r="G119" s="25" t="s">
        <v>260</v>
      </c>
      <c r="H119" s="23" t="s">
        <v>261</v>
      </c>
      <c r="I119" s="8">
        <v>73.75</v>
      </c>
      <c r="J119" s="169">
        <v>55</v>
      </c>
      <c r="K119" s="18" t="s">
        <v>264</v>
      </c>
      <c r="L119" s="178">
        <v>76</v>
      </c>
      <c r="M119" s="74">
        <f t="shared" si="10"/>
        <v>4180</v>
      </c>
      <c r="N119" s="2">
        <f t="shared" si="11"/>
        <v>56.67796610169491</v>
      </c>
      <c r="O119" s="177" t="s">
        <v>640</v>
      </c>
      <c r="P119" s="6" t="s">
        <v>263</v>
      </c>
      <c r="Q119" s="149"/>
      <c r="R119" s="149"/>
      <c r="S119" s="149"/>
      <c r="T119" s="149"/>
      <c r="U119" s="149"/>
      <c r="V119" s="149"/>
    </row>
    <row r="120" spans="1:21" s="240" customFormat="1" ht="42" customHeight="1">
      <c r="A120" s="7"/>
      <c r="B120" s="14"/>
      <c r="C120" s="82"/>
      <c r="D120" s="231"/>
      <c r="E120" s="6" t="s">
        <v>153</v>
      </c>
      <c r="F120" s="248" t="s">
        <v>308</v>
      </c>
      <c r="G120" s="25" t="s">
        <v>306</v>
      </c>
      <c r="H120" s="19" t="s">
        <v>307</v>
      </c>
      <c r="I120" s="8">
        <v>93.3</v>
      </c>
      <c r="J120" s="3">
        <v>55</v>
      </c>
      <c r="K120" s="18" t="s">
        <v>458</v>
      </c>
      <c r="L120" s="238">
        <v>375</v>
      </c>
      <c r="M120" s="74">
        <f>SUM(L120*J120)</f>
        <v>20625</v>
      </c>
      <c r="N120" s="2">
        <f>SUM(M120/I120)</f>
        <v>221.06109324758845</v>
      </c>
      <c r="O120" s="250" t="s">
        <v>593</v>
      </c>
      <c r="P120" s="6" t="s">
        <v>13</v>
      </c>
      <c r="Q120" s="149"/>
      <c r="R120" s="149"/>
      <c r="S120" s="149"/>
      <c r="T120" s="149"/>
      <c r="U120" s="149"/>
    </row>
    <row r="121" spans="1:22" s="196" customFormat="1" ht="42" customHeight="1">
      <c r="A121" s="7">
        <v>11</v>
      </c>
      <c r="B121" s="14"/>
      <c r="C121" s="82"/>
      <c r="D121" s="231"/>
      <c r="E121" s="6" t="s">
        <v>153</v>
      </c>
      <c r="F121" s="214" t="s">
        <v>398</v>
      </c>
      <c r="G121" s="25" t="s">
        <v>298</v>
      </c>
      <c r="H121" s="19" t="s">
        <v>165</v>
      </c>
      <c r="I121" s="8">
        <v>70</v>
      </c>
      <c r="J121" s="169">
        <v>55</v>
      </c>
      <c r="K121" s="18" t="s">
        <v>164</v>
      </c>
      <c r="L121" s="178">
        <v>163</v>
      </c>
      <c r="M121" s="74">
        <f t="shared" si="10"/>
        <v>8965</v>
      </c>
      <c r="N121" s="2">
        <f t="shared" si="11"/>
        <v>128.07142857142858</v>
      </c>
      <c r="O121" s="177" t="s">
        <v>624</v>
      </c>
      <c r="P121" s="6" t="s">
        <v>32</v>
      </c>
      <c r="Q121" s="149"/>
      <c r="R121" s="149"/>
      <c r="S121" s="149"/>
      <c r="T121" s="149"/>
      <c r="U121" s="149"/>
      <c r="V121" s="149"/>
    </row>
    <row r="122" spans="1:22" s="140" customFormat="1" ht="42" customHeight="1">
      <c r="A122" s="7">
        <v>12</v>
      </c>
      <c r="B122" s="14"/>
      <c r="C122" s="82"/>
      <c r="D122" s="231"/>
      <c r="E122" s="6" t="s">
        <v>153</v>
      </c>
      <c r="F122" s="175" t="s">
        <v>46</v>
      </c>
      <c r="G122" s="25" t="s">
        <v>44</v>
      </c>
      <c r="H122" s="19" t="s">
        <v>45</v>
      </c>
      <c r="I122" s="8">
        <v>94.2</v>
      </c>
      <c r="J122" s="169">
        <v>55</v>
      </c>
      <c r="K122" s="28" t="s">
        <v>131</v>
      </c>
      <c r="L122" s="178">
        <v>353</v>
      </c>
      <c r="M122" s="74">
        <f t="shared" si="10"/>
        <v>19415</v>
      </c>
      <c r="N122" s="2">
        <f t="shared" si="11"/>
        <v>206.104033970276</v>
      </c>
      <c r="O122" s="177" t="s">
        <v>634</v>
      </c>
      <c r="P122" s="6" t="s">
        <v>13</v>
      </c>
      <c r="Q122" s="149"/>
      <c r="R122" s="149"/>
      <c r="S122" s="149"/>
      <c r="T122" s="149"/>
      <c r="U122" s="149"/>
      <c r="V122" s="149"/>
    </row>
    <row r="123" spans="1:22" s="196" customFormat="1" ht="42" customHeight="1">
      <c r="A123" s="7">
        <v>13</v>
      </c>
      <c r="B123" s="14"/>
      <c r="C123" s="15"/>
      <c r="D123" s="231"/>
      <c r="E123" s="93" t="s">
        <v>396</v>
      </c>
      <c r="F123" s="214" t="s">
        <v>71</v>
      </c>
      <c r="G123" s="25" t="s">
        <v>70</v>
      </c>
      <c r="H123" s="19" t="s">
        <v>219</v>
      </c>
      <c r="I123" s="8">
        <v>74.7</v>
      </c>
      <c r="J123" s="169">
        <v>55</v>
      </c>
      <c r="K123" s="28" t="s">
        <v>223</v>
      </c>
      <c r="L123" s="176">
        <v>69</v>
      </c>
      <c r="M123" s="74">
        <f t="shared" si="10"/>
        <v>3795</v>
      </c>
      <c r="N123" s="2">
        <f t="shared" si="11"/>
        <v>50.80321285140562</v>
      </c>
      <c r="O123" s="168" t="s">
        <v>941</v>
      </c>
      <c r="P123" s="6" t="s">
        <v>218</v>
      </c>
      <c r="Q123" s="149"/>
      <c r="R123" s="149"/>
      <c r="S123" s="149"/>
      <c r="T123" s="149"/>
      <c r="U123" s="149"/>
      <c r="V123" s="149"/>
    </row>
    <row r="124" spans="1:22" s="140" customFormat="1" ht="42" customHeight="1">
      <c r="A124" s="7">
        <v>14</v>
      </c>
      <c r="B124" s="14"/>
      <c r="C124" s="82"/>
      <c r="D124" s="231"/>
      <c r="E124" s="6" t="s">
        <v>153</v>
      </c>
      <c r="F124" s="175" t="s">
        <v>46</v>
      </c>
      <c r="G124" s="25" t="s">
        <v>44</v>
      </c>
      <c r="H124" s="19" t="s">
        <v>45</v>
      </c>
      <c r="I124" s="8">
        <v>94.2</v>
      </c>
      <c r="J124" s="169">
        <v>55</v>
      </c>
      <c r="K124" s="28" t="s">
        <v>131</v>
      </c>
      <c r="L124" s="178">
        <v>353</v>
      </c>
      <c r="M124" s="74">
        <f t="shared" si="10"/>
        <v>19415</v>
      </c>
      <c r="N124" s="2">
        <f t="shared" si="11"/>
        <v>206.104033970276</v>
      </c>
      <c r="O124" s="177" t="s">
        <v>633</v>
      </c>
      <c r="P124" s="6" t="s">
        <v>13</v>
      </c>
      <c r="Q124" s="149"/>
      <c r="R124" s="149"/>
      <c r="S124" s="149"/>
      <c r="T124" s="149"/>
      <c r="U124" s="149"/>
      <c r="V124" s="149"/>
    </row>
    <row r="125" spans="1:22" s="196" customFormat="1" ht="42" customHeight="1">
      <c r="A125" s="7">
        <v>15</v>
      </c>
      <c r="B125" s="14"/>
      <c r="C125" s="15"/>
      <c r="D125" s="231"/>
      <c r="E125" s="93" t="s">
        <v>396</v>
      </c>
      <c r="F125" s="214" t="s">
        <v>71</v>
      </c>
      <c r="G125" s="25" t="s">
        <v>70</v>
      </c>
      <c r="H125" s="19" t="s">
        <v>219</v>
      </c>
      <c r="I125" s="8">
        <v>74.7</v>
      </c>
      <c r="J125" s="169">
        <v>55</v>
      </c>
      <c r="K125" s="28" t="s">
        <v>223</v>
      </c>
      <c r="L125" s="176">
        <v>69</v>
      </c>
      <c r="M125" s="74">
        <f t="shared" si="10"/>
        <v>3795</v>
      </c>
      <c r="N125" s="2">
        <f t="shared" si="11"/>
        <v>50.80321285140562</v>
      </c>
      <c r="O125" s="168" t="s">
        <v>625</v>
      </c>
      <c r="P125" s="6" t="s">
        <v>218</v>
      </c>
      <c r="Q125" s="149"/>
      <c r="R125" s="149"/>
      <c r="S125" s="149"/>
      <c r="T125" s="149"/>
      <c r="U125" s="149"/>
      <c r="V125" s="149"/>
    </row>
    <row r="126" spans="1:22" s="140" customFormat="1" ht="42" customHeight="1">
      <c r="A126" s="7">
        <v>16</v>
      </c>
      <c r="B126" s="14"/>
      <c r="C126" s="82"/>
      <c r="D126" s="231"/>
      <c r="E126" s="6" t="s">
        <v>153</v>
      </c>
      <c r="F126" s="175" t="s">
        <v>46</v>
      </c>
      <c r="G126" s="25" t="s">
        <v>44</v>
      </c>
      <c r="H126" s="19" t="s">
        <v>45</v>
      </c>
      <c r="I126" s="8">
        <v>94.2</v>
      </c>
      <c r="J126" s="169">
        <v>55</v>
      </c>
      <c r="K126" s="28" t="s">
        <v>131</v>
      </c>
      <c r="L126" s="178">
        <v>353</v>
      </c>
      <c r="M126" s="74">
        <f t="shared" si="10"/>
        <v>19415</v>
      </c>
      <c r="N126" s="2">
        <f t="shared" si="11"/>
        <v>206.104033970276</v>
      </c>
      <c r="O126" s="177" t="s">
        <v>632</v>
      </c>
      <c r="P126" s="6" t="s">
        <v>13</v>
      </c>
      <c r="Q126" s="149"/>
      <c r="R126" s="149"/>
      <c r="S126" s="149"/>
      <c r="T126" s="149"/>
      <c r="U126" s="149"/>
      <c r="V126" s="149"/>
    </row>
    <row r="127" spans="1:22" s="196" customFormat="1" ht="42" customHeight="1">
      <c r="A127" s="7">
        <v>17</v>
      </c>
      <c r="B127" s="14"/>
      <c r="C127" s="15"/>
      <c r="D127" s="231"/>
      <c r="E127" s="93" t="s">
        <v>396</v>
      </c>
      <c r="F127" s="214" t="s">
        <v>71</v>
      </c>
      <c r="G127" s="25" t="s">
        <v>70</v>
      </c>
      <c r="H127" s="19" t="s">
        <v>219</v>
      </c>
      <c r="I127" s="8">
        <v>74.7</v>
      </c>
      <c r="J127" s="169">
        <v>55</v>
      </c>
      <c r="K127" s="28" t="s">
        <v>223</v>
      </c>
      <c r="L127" s="176">
        <v>69</v>
      </c>
      <c r="M127" s="74">
        <f t="shared" si="10"/>
        <v>3795</v>
      </c>
      <c r="N127" s="2">
        <f t="shared" si="11"/>
        <v>50.80321285140562</v>
      </c>
      <c r="O127" s="168" t="s">
        <v>626</v>
      </c>
      <c r="P127" s="6" t="s">
        <v>218</v>
      </c>
      <c r="Q127" s="149"/>
      <c r="R127" s="149"/>
      <c r="S127" s="149"/>
      <c r="T127" s="149"/>
      <c r="U127" s="149"/>
      <c r="V127" s="149"/>
    </row>
    <row r="128" spans="1:22" s="196" customFormat="1" ht="42" customHeight="1">
      <c r="A128" s="7">
        <v>18</v>
      </c>
      <c r="B128" s="14"/>
      <c r="C128" s="15"/>
      <c r="D128" s="231"/>
      <c r="E128" s="21" t="s">
        <v>153</v>
      </c>
      <c r="F128" s="214" t="s">
        <v>275</v>
      </c>
      <c r="G128" s="25" t="s">
        <v>276</v>
      </c>
      <c r="H128" s="19" t="s">
        <v>277</v>
      </c>
      <c r="I128" s="8">
        <v>85.95</v>
      </c>
      <c r="J128" s="169">
        <v>55</v>
      </c>
      <c r="K128" s="28" t="s">
        <v>117</v>
      </c>
      <c r="L128" s="176">
        <v>30</v>
      </c>
      <c r="M128" s="74">
        <f t="shared" si="10"/>
        <v>1650</v>
      </c>
      <c r="N128" s="2">
        <f t="shared" si="11"/>
        <v>19.19720767888307</v>
      </c>
      <c r="O128" s="168" t="s">
        <v>628</v>
      </c>
      <c r="P128" s="6" t="s">
        <v>13</v>
      </c>
      <c r="Q128" s="149"/>
      <c r="R128" s="149"/>
      <c r="S128" s="149"/>
      <c r="T128" s="149"/>
      <c r="U128" s="149"/>
      <c r="V128" s="149"/>
    </row>
    <row r="129" spans="1:22" s="140" customFormat="1" ht="42" customHeight="1">
      <c r="A129" s="7">
        <v>19</v>
      </c>
      <c r="B129" s="14"/>
      <c r="C129" s="82"/>
      <c r="D129" s="231"/>
      <c r="E129" s="6" t="s">
        <v>153</v>
      </c>
      <c r="F129" s="152" t="s">
        <v>35</v>
      </c>
      <c r="G129" s="25" t="s">
        <v>33</v>
      </c>
      <c r="H129" s="23" t="s">
        <v>34</v>
      </c>
      <c r="I129" s="8">
        <v>88.45</v>
      </c>
      <c r="J129" s="169">
        <v>55</v>
      </c>
      <c r="K129" s="18" t="s">
        <v>595</v>
      </c>
      <c r="L129" s="178">
        <v>367</v>
      </c>
      <c r="M129" s="74">
        <f t="shared" si="10"/>
        <v>20185</v>
      </c>
      <c r="N129" s="2">
        <f t="shared" si="11"/>
        <v>228.20802713397399</v>
      </c>
      <c r="O129" s="177" t="s">
        <v>900</v>
      </c>
      <c r="P129" s="6" t="s">
        <v>36</v>
      </c>
      <c r="Q129" s="149"/>
      <c r="R129" s="149"/>
      <c r="S129" s="149"/>
      <c r="T129" s="149"/>
      <c r="U129" s="149"/>
      <c r="V129" s="149"/>
    </row>
    <row r="130" spans="1:22" s="140" customFormat="1" ht="42" customHeight="1">
      <c r="A130" s="7">
        <v>20</v>
      </c>
      <c r="B130" s="14"/>
      <c r="C130" s="82"/>
      <c r="D130" s="231"/>
      <c r="E130" s="6" t="s">
        <v>153</v>
      </c>
      <c r="F130" s="152" t="s">
        <v>398</v>
      </c>
      <c r="G130" s="25" t="s">
        <v>298</v>
      </c>
      <c r="H130" s="19" t="s">
        <v>165</v>
      </c>
      <c r="I130" s="8">
        <v>70</v>
      </c>
      <c r="J130" s="169">
        <v>55</v>
      </c>
      <c r="K130" s="18" t="s">
        <v>164</v>
      </c>
      <c r="L130" s="178">
        <v>163</v>
      </c>
      <c r="M130" s="74">
        <f t="shared" si="10"/>
        <v>8965</v>
      </c>
      <c r="N130" s="2">
        <f t="shared" si="11"/>
        <v>128.07142857142858</v>
      </c>
      <c r="O130" s="177" t="s">
        <v>905</v>
      </c>
      <c r="P130" s="6" t="s">
        <v>32</v>
      </c>
      <c r="Q130" s="149"/>
      <c r="R130" s="149"/>
      <c r="S130" s="149"/>
      <c r="T130" s="149"/>
      <c r="U130" s="149"/>
      <c r="V130" s="149"/>
    </row>
    <row r="131" spans="1:22" s="140" customFormat="1" ht="42" customHeight="1">
      <c r="A131" s="7">
        <v>21</v>
      </c>
      <c r="B131" s="14"/>
      <c r="C131" s="15"/>
      <c r="D131" s="231"/>
      <c r="E131" s="21" t="s">
        <v>153</v>
      </c>
      <c r="F131" s="152" t="s">
        <v>125</v>
      </c>
      <c r="G131" s="25" t="s">
        <v>83</v>
      </c>
      <c r="H131" s="19" t="s">
        <v>93</v>
      </c>
      <c r="I131" s="8">
        <v>99.25</v>
      </c>
      <c r="J131" s="169">
        <v>55</v>
      </c>
      <c r="K131" s="28" t="s">
        <v>174</v>
      </c>
      <c r="L131" s="178">
        <v>82</v>
      </c>
      <c r="M131" s="74">
        <f t="shared" si="10"/>
        <v>4510</v>
      </c>
      <c r="N131" s="2">
        <f t="shared" si="11"/>
        <v>45.440806045340054</v>
      </c>
      <c r="O131" s="177" t="s">
        <v>869</v>
      </c>
      <c r="P131" s="6" t="s">
        <v>350</v>
      </c>
      <c r="Q131" s="149"/>
      <c r="R131" s="149"/>
      <c r="S131" s="149"/>
      <c r="T131" s="149"/>
      <c r="U131" s="149"/>
      <c r="V131" s="149"/>
    </row>
    <row r="132" spans="1:22" s="140" customFormat="1" ht="42" customHeight="1">
      <c r="A132" s="7">
        <v>22</v>
      </c>
      <c r="B132" s="14"/>
      <c r="C132" s="15"/>
      <c r="D132" s="231"/>
      <c r="E132" s="6" t="s">
        <v>153</v>
      </c>
      <c r="F132" s="151" t="s">
        <v>388</v>
      </c>
      <c r="G132" s="25" t="s">
        <v>299</v>
      </c>
      <c r="H132" s="19" t="s">
        <v>592</v>
      </c>
      <c r="I132" s="8">
        <v>59.25</v>
      </c>
      <c r="J132" s="169">
        <v>55</v>
      </c>
      <c r="K132" s="18" t="s">
        <v>177</v>
      </c>
      <c r="L132" s="178">
        <v>46</v>
      </c>
      <c r="M132" s="74">
        <f t="shared" si="10"/>
        <v>2530</v>
      </c>
      <c r="N132" s="2">
        <f t="shared" si="11"/>
        <v>42.70042194092827</v>
      </c>
      <c r="O132" s="177" t="s">
        <v>904</v>
      </c>
      <c r="P132" s="6" t="s">
        <v>371</v>
      </c>
      <c r="Q132" s="149"/>
      <c r="R132" s="149"/>
      <c r="S132" s="149"/>
      <c r="T132" s="149"/>
      <c r="U132" s="149"/>
      <c r="V132" s="149"/>
    </row>
    <row r="133" spans="1:22" s="140" customFormat="1" ht="42" customHeight="1">
      <c r="A133" s="7">
        <v>23</v>
      </c>
      <c r="B133" s="14"/>
      <c r="C133" s="15"/>
      <c r="D133" s="231"/>
      <c r="E133" s="21" t="s">
        <v>153</v>
      </c>
      <c r="F133" s="152" t="s">
        <v>248</v>
      </c>
      <c r="G133" s="25" t="s">
        <v>246</v>
      </c>
      <c r="H133" s="171" t="s">
        <v>249</v>
      </c>
      <c r="I133" s="8">
        <v>94</v>
      </c>
      <c r="J133" s="169">
        <v>55</v>
      </c>
      <c r="K133" s="28" t="s">
        <v>247</v>
      </c>
      <c r="L133" s="178">
        <v>63</v>
      </c>
      <c r="M133" s="74">
        <f t="shared" si="10"/>
        <v>3465</v>
      </c>
      <c r="N133" s="2">
        <f t="shared" si="11"/>
        <v>36.861702127659576</v>
      </c>
      <c r="O133" s="177" t="s">
        <v>870</v>
      </c>
      <c r="P133" s="6" t="s">
        <v>373</v>
      </c>
      <c r="Q133" s="149"/>
      <c r="R133" s="149"/>
      <c r="S133" s="149"/>
      <c r="T133" s="149"/>
      <c r="U133" s="149"/>
      <c r="V133" s="149"/>
    </row>
    <row r="134" spans="1:22" s="140" customFormat="1" ht="42" customHeight="1">
      <c r="A134" s="7">
        <v>24</v>
      </c>
      <c r="B134" s="14"/>
      <c r="C134" s="15"/>
      <c r="D134" s="231"/>
      <c r="E134" s="6" t="s">
        <v>153</v>
      </c>
      <c r="F134" s="151" t="s">
        <v>388</v>
      </c>
      <c r="G134" s="25" t="s">
        <v>299</v>
      </c>
      <c r="H134" s="19" t="s">
        <v>592</v>
      </c>
      <c r="I134" s="8">
        <v>59.25</v>
      </c>
      <c r="J134" s="169">
        <v>55</v>
      </c>
      <c r="K134" s="18" t="s">
        <v>177</v>
      </c>
      <c r="L134" s="178">
        <v>46</v>
      </c>
      <c r="M134" s="74">
        <f t="shared" si="10"/>
        <v>2530</v>
      </c>
      <c r="N134" s="2">
        <f t="shared" si="11"/>
        <v>42.70042194092827</v>
      </c>
      <c r="O134" s="177" t="s">
        <v>903</v>
      </c>
      <c r="P134" s="6" t="s">
        <v>371</v>
      </c>
      <c r="Q134" s="149"/>
      <c r="R134" s="149"/>
      <c r="S134" s="149"/>
      <c r="T134" s="149"/>
      <c r="U134" s="149"/>
      <c r="V134" s="149"/>
    </row>
    <row r="135" spans="1:17" s="196" customFormat="1" ht="27" customHeight="1">
      <c r="A135" s="199"/>
      <c r="B135" s="274" t="s">
        <v>898</v>
      </c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6"/>
      <c r="P135" s="276"/>
      <c r="Q135" s="149"/>
    </row>
    <row r="136" spans="1:21" s="4" customFormat="1" ht="33.75" customHeight="1">
      <c r="A136" s="5" t="s">
        <v>2</v>
      </c>
      <c r="B136" s="5" t="s">
        <v>4</v>
      </c>
      <c r="C136" s="5" t="s">
        <v>3</v>
      </c>
      <c r="D136" s="5" t="s">
        <v>150</v>
      </c>
      <c r="E136" s="5" t="s">
        <v>152</v>
      </c>
      <c r="F136" s="5" t="s">
        <v>5</v>
      </c>
      <c r="G136" s="5" t="s">
        <v>0</v>
      </c>
      <c r="H136" s="5" t="s">
        <v>6</v>
      </c>
      <c r="I136" s="5" t="s">
        <v>20</v>
      </c>
      <c r="J136" s="5" t="s">
        <v>587</v>
      </c>
      <c r="K136" s="5" t="s">
        <v>8</v>
      </c>
      <c r="L136" s="5" t="s">
        <v>9</v>
      </c>
      <c r="M136" s="5" t="s">
        <v>10</v>
      </c>
      <c r="N136" s="5" t="s">
        <v>154</v>
      </c>
      <c r="O136" s="5" t="s">
        <v>356</v>
      </c>
      <c r="P136" s="5" t="s">
        <v>1</v>
      </c>
      <c r="Q136" s="27"/>
      <c r="R136" s="27"/>
      <c r="S136" s="27"/>
      <c r="T136" s="27"/>
      <c r="U136" s="27"/>
    </row>
    <row r="137" spans="1:22" s="140" customFormat="1" ht="42" customHeight="1">
      <c r="A137" s="7">
        <v>25</v>
      </c>
      <c r="B137" s="14"/>
      <c r="C137" s="15"/>
      <c r="D137" s="232"/>
      <c r="E137" s="21" t="s">
        <v>153</v>
      </c>
      <c r="F137" s="174" t="s">
        <v>472</v>
      </c>
      <c r="G137" s="25" t="s">
        <v>473</v>
      </c>
      <c r="H137" s="19" t="s">
        <v>474</v>
      </c>
      <c r="I137" s="8">
        <v>70.4</v>
      </c>
      <c r="J137" s="169">
        <v>75</v>
      </c>
      <c r="K137" s="28" t="s">
        <v>118</v>
      </c>
      <c r="L137" s="176">
        <v>58</v>
      </c>
      <c r="M137" s="74">
        <f aca="true" t="shared" si="12" ref="M137:M150">SUM(L137*J137)</f>
        <v>4350</v>
      </c>
      <c r="N137" s="2">
        <f aca="true" t="shared" si="13" ref="N137:N150">SUM(M137/I137)</f>
        <v>61.78977272727272</v>
      </c>
      <c r="O137" s="177" t="s">
        <v>636</v>
      </c>
      <c r="P137" s="6" t="s">
        <v>19</v>
      </c>
      <c r="Q137" s="149"/>
      <c r="R137" s="149"/>
      <c r="S137" s="149"/>
      <c r="T137" s="149"/>
      <c r="U137" s="149"/>
      <c r="V137" s="149"/>
    </row>
    <row r="138" spans="1:22" s="140" customFormat="1" ht="42" customHeight="1">
      <c r="A138" s="7">
        <v>26</v>
      </c>
      <c r="B138" s="14"/>
      <c r="C138" s="15"/>
      <c r="D138" s="231"/>
      <c r="E138" s="21" t="s">
        <v>153</v>
      </c>
      <c r="F138" s="174" t="s">
        <v>472</v>
      </c>
      <c r="G138" s="25" t="s">
        <v>473</v>
      </c>
      <c r="H138" s="19" t="s">
        <v>474</v>
      </c>
      <c r="I138" s="8">
        <v>70.4</v>
      </c>
      <c r="J138" s="169">
        <v>75</v>
      </c>
      <c r="K138" s="28" t="s">
        <v>118</v>
      </c>
      <c r="L138" s="176">
        <v>58</v>
      </c>
      <c r="M138" s="74">
        <f t="shared" si="12"/>
        <v>4350</v>
      </c>
      <c r="N138" s="2">
        <f t="shared" si="13"/>
        <v>61.78977272727272</v>
      </c>
      <c r="O138" s="177" t="s">
        <v>645</v>
      </c>
      <c r="P138" s="6" t="s">
        <v>19</v>
      </c>
      <c r="Q138" s="149"/>
      <c r="R138" s="149"/>
      <c r="S138" s="149"/>
      <c r="T138" s="149"/>
      <c r="U138" s="149"/>
      <c r="V138" s="149"/>
    </row>
    <row r="139" spans="1:22" s="196" customFormat="1" ht="42" customHeight="1">
      <c r="A139" s="7">
        <v>27</v>
      </c>
      <c r="B139" s="122"/>
      <c r="C139" s="123"/>
      <c r="D139" s="233"/>
      <c r="E139" s="137" t="s">
        <v>582</v>
      </c>
      <c r="F139" s="214" t="s">
        <v>467</v>
      </c>
      <c r="G139" s="120" t="s">
        <v>468</v>
      </c>
      <c r="H139" s="128" t="s">
        <v>469</v>
      </c>
      <c r="I139" s="125">
        <v>103.65</v>
      </c>
      <c r="J139" s="169">
        <v>75</v>
      </c>
      <c r="K139" s="28" t="s">
        <v>470</v>
      </c>
      <c r="L139" s="176">
        <v>270</v>
      </c>
      <c r="M139" s="74">
        <f t="shared" si="12"/>
        <v>20250</v>
      </c>
      <c r="N139" s="2">
        <f t="shared" si="13"/>
        <v>195.36903039073806</v>
      </c>
      <c r="O139" s="177" t="s">
        <v>639</v>
      </c>
      <c r="P139" s="21" t="s">
        <v>471</v>
      </c>
      <c r="Q139" s="149"/>
      <c r="R139" s="149"/>
      <c r="S139" s="149"/>
      <c r="T139" s="149"/>
      <c r="U139" s="149"/>
      <c r="V139" s="149"/>
    </row>
    <row r="140" spans="1:22" s="196" customFormat="1" ht="42" customHeight="1">
      <c r="A140" s="7">
        <v>28</v>
      </c>
      <c r="B140" s="14"/>
      <c r="C140" s="15"/>
      <c r="D140" s="231"/>
      <c r="E140" s="21" t="s">
        <v>153</v>
      </c>
      <c r="F140" s="214" t="s">
        <v>472</v>
      </c>
      <c r="G140" s="25" t="s">
        <v>473</v>
      </c>
      <c r="H140" s="19" t="s">
        <v>474</v>
      </c>
      <c r="I140" s="8">
        <v>70.4</v>
      </c>
      <c r="J140" s="169">
        <v>75</v>
      </c>
      <c r="K140" s="28" t="s">
        <v>118</v>
      </c>
      <c r="L140" s="176">
        <v>58</v>
      </c>
      <c r="M140" s="74">
        <f t="shared" si="12"/>
        <v>4350</v>
      </c>
      <c r="N140" s="2">
        <f t="shared" si="13"/>
        <v>61.78977272727272</v>
      </c>
      <c r="O140" s="177" t="s">
        <v>901</v>
      </c>
      <c r="P140" s="6" t="s">
        <v>19</v>
      </c>
      <c r="Q140" s="149"/>
      <c r="R140" s="149"/>
      <c r="S140" s="149"/>
      <c r="T140" s="149"/>
      <c r="U140" s="149"/>
      <c r="V140" s="149"/>
    </row>
    <row r="141" spans="1:22" s="196" customFormat="1" ht="42" customHeight="1">
      <c r="A141" s="7">
        <v>29</v>
      </c>
      <c r="B141" s="122"/>
      <c r="C141" s="123"/>
      <c r="D141" s="233"/>
      <c r="E141" s="137" t="s">
        <v>582</v>
      </c>
      <c r="F141" s="214" t="s">
        <v>494</v>
      </c>
      <c r="G141" s="120" t="s">
        <v>495</v>
      </c>
      <c r="H141" s="128" t="s">
        <v>496</v>
      </c>
      <c r="I141" s="125">
        <v>98.8</v>
      </c>
      <c r="J141" s="169">
        <v>75</v>
      </c>
      <c r="K141" s="28" t="s">
        <v>470</v>
      </c>
      <c r="L141" s="176">
        <v>234</v>
      </c>
      <c r="M141" s="74">
        <f t="shared" si="12"/>
        <v>17550</v>
      </c>
      <c r="N141" s="2">
        <f t="shared" si="13"/>
        <v>177.63157894736844</v>
      </c>
      <c r="O141" s="168" t="s">
        <v>885</v>
      </c>
      <c r="P141" s="21" t="s">
        <v>471</v>
      </c>
      <c r="Q141" s="149"/>
      <c r="R141" s="149"/>
      <c r="S141" s="149"/>
      <c r="T141" s="149"/>
      <c r="U141" s="149"/>
      <c r="V141" s="149"/>
    </row>
    <row r="142" spans="1:22" s="196" customFormat="1" ht="42" customHeight="1">
      <c r="A142" s="7">
        <v>30</v>
      </c>
      <c r="B142" s="122"/>
      <c r="C142" s="123"/>
      <c r="D142" s="233"/>
      <c r="E142" s="21" t="s">
        <v>153</v>
      </c>
      <c r="F142" s="214" t="s">
        <v>243</v>
      </c>
      <c r="G142" s="120" t="s">
        <v>240</v>
      </c>
      <c r="H142" s="128" t="s">
        <v>241</v>
      </c>
      <c r="I142" s="125">
        <v>93</v>
      </c>
      <c r="J142" s="169">
        <v>75</v>
      </c>
      <c r="K142" s="28" t="s">
        <v>242</v>
      </c>
      <c r="L142" s="176">
        <v>66</v>
      </c>
      <c r="M142" s="74">
        <f t="shared" si="12"/>
        <v>4950</v>
      </c>
      <c r="N142" s="2">
        <f t="shared" si="13"/>
        <v>53.225806451612904</v>
      </c>
      <c r="O142" s="168" t="s">
        <v>886</v>
      </c>
      <c r="P142" s="21" t="s">
        <v>317</v>
      </c>
      <c r="Q142" s="149"/>
      <c r="R142" s="149"/>
      <c r="S142" s="149"/>
      <c r="T142" s="149"/>
      <c r="U142" s="149"/>
      <c r="V142" s="149"/>
    </row>
    <row r="143" spans="1:22" s="196" customFormat="1" ht="42" customHeight="1">
      <c r="A143" s="7">
        <v>31</v>
      </c>
      <c r="B143" s="122"/>
      <c r="C143" s="123"/>
      <c r="D143" s="233"/>
      <c r="E143" s="93" t="s">
        <v>396</v>
      </c>
      <c r="F143" s="214" t="s">
        <v>97</v>
      </c>
      <c r="G143" s="120" t="s">
        <v>95</v>
      </c>
      <c r="H143" s="128" t="s">
        <v>96</v>
      </c>
      <c r="I143" s="125">
        <v>85.6</v>
      </c>
      <c r="J143" s="169">
        <v>75</v>
      </c>
      <c r="K143" s="28" t="s">
        <v>966</v>
      </c>
      <c r="L143" s="176">
        <v>59</v>
      </c>
      <c r="M143" s="74">
        <f t="shared" si="12"/>
        <v>4425</v>
      </c>
      <c r="N143" s="2">
        <f t="shared" si="13"/>
        <v>51.69392523364486</v>
      </c>
      <c r="O143" s="168" t="s">
        <v>887</v>
      </c>
      <c r="P143" s="21" t="s">
        <v>13</v>
      </c>
      <c r="Q143" s="149"/>
      <c r="R143" s="149"/>
      <c r="S143" s="149"/>
      <c r="T143" s="149"/>
      <c r="U143" s="149"/>
      <c r="V143" s="149"/>
    </row>
    <row r="144" spans="1:22" s="196" customFormat="1" ht="42" customHeight="1">
      <c r="A144" s="7">
        <v>32</v>
      </c>
      <c r="B144" s="122"/>
      <c r="C144" s="123"/>
      <c r="D144" s="232"/>
      <c r="E144" s="93" t="s">
        <v>396</v>
      </c>
      <c r="F144" s="214" t="s">
        <v>97</v>
      </c>
      <c r="G144" s="120" t="s">
        <v>95</v>
      </c>
      <c r="H144" s="128" t="s">
        <v>96</v>
      </c>
      <c r="I144" s="125">
        <v>85.6</v>
      </c>
      <c r="J144" s="169">
        <v>75</v>
      </c>
      <c r="K144" s="28" t="s">
        <v>966</v>
      </c>
      <c r="L144" s="176">
        <v>59</v>
      </c>
      <c r="M144" s="74">
        <f t="shared" si="12"/>
        <v>4425</v>
      </c>
      <c r="N144" s="2">
        <f t="shared" si="13"/>
        <v>51.69392523364486</v>
      </c>
      <c r="O144" s="168" t="s">
        <v>888</v>
      </c>
      <c r="P144" s="21" t="s">
        <v>13</v>
      </c>
      <c r="Q144" s="149"/>
      <c r="R144" s="149"/>
      <c r="S144" s="149"/>
      <c r="T144" s="149"/>
      <c r="U144" s="149"/>
      <c r="V144" s="149"/>
    </row>
    <row r="145" spans="1:22" s="196" customFormat="1" ht="42" customHeight="1">
      <c r="A145" s="7">
        <v>33</v>
      </c>
      <c r="B145" s="14"/>
      <c r="C145" s="15"/>
      <c r="D145" s="231"/>
      <c r="E145" s="21" t="s">
        <v>153</v>
      </c>
      <c r="F145" s="214" t="s">
        <v>509</v>
      </c>
      <c r="G145" s="25" t="s">
        <v>510</v>
      </c>
      <c r="H145" s="19" t="s">
        <v>511</v>
      </c>
      <c r="I145" s="8">
        <v>85.45</v>
      </c>
      <c r="J145" s="169">
        <v>75</v>
      </c>
      <c r="K145" s="28" t="s">
        <v>512</v>
      </c>
      <c r="L145" s="176">
        <v>42</v>
      </c>
      <c r="M145" s="74">
        <f t="shared" si="12"/>
        <v>3150</v>
      </c>
      <c r="N145" s="2">
        <f t="shared" si="13"/>
        <v>36.863662960795786</v>
      </c>
      <c r="O145" s="168" t="s">
        <v>890</v>
      </c>
      <c r="P145" s="6" t="s">
        <v>13</v>
      </c>
      <c r="Q145" s="149"/>
      <c r="R145" s="149"/>
      <c r="S145" s="149"/>
      <c r="T145" s="149"/>
      <c r="U145" s="149"/>
      <c r="V145" s="149"/>
    </row>
    <row r="146" spans="1:22" s="196" customFormat="1" ht="42" customHeight="1">
      <c r="A146" s="7">
        <v>34</v>
      </c>
      <c r="B146" s="14"/>
      <c r="C146" s="15"/>
      <c r="D146" s="232"/>
      <c r="E146" s="21" t="s">
        <v>153</v>
      </c>
      <c r="F146" s="214" t="s">
        <v>509</v>
      </c>
      <c r="G146" s="25" t="s">
        <v>510</v>
      </c>
      <c r="H146" s="19" t="s">
        <v>511</v>
      </c>
      <c r="I146" s="8">
        <v>85.45</v>
      </c>
      <c r="J146" s="169">
        <v>75</v>
      </c>
      <c r="K146" s="28" t="s">
        <v>512</v>
      </c>
      <c r="L146" s="176">
        <v>42</v>
      </c>
      <c r="M146" s="74">
        <f t="shared" si="12"/>
        <v>3150</v>
      </c>
      <c r="N146" s="2">
        <f t="shared" si="13"/>
        <v>36.863662960795786</v>
      </c>
      <c r="O146" s="168" t="s">
        <v>891</v>
      </c>
      <c r="P146" s="6" t="s">
        <v>13</v>
      </c>
      <c r="Q146" s="149"/>
      <c r="R146" s="149"/>
      <c r="S146" s="149"/>
      <c r="T146" s="149"/>
      <c r="U146" s="149"/>
      <c r="V146" s="149"/>
    </row>
    <row r="147" spans="1:22" s="196" customFormat="1" ht="42" customHeight="1">
      <c r="A147" s="7">
        <v>35</v>
      </c>
      <c r="B147" s="122"/>
      <c r="C147" s="123"/>
      <c r="D147" s="233"/>
      <c r="E147" s="137" t="s">
        <v>582</v>
      </c>
      <c r="F147" s="214" t="s">
        <v>467</v>
      </c>
      <c r="G147" s="120" t="s">
        <v>468</v>
      </c>
      <c r="H147" s="128" t="s">
        <v>469</v>
      </c>
      <c r="I147" s="125">
        <v>103.65</v>
      </c>
      <c r="J147" s="169">
        <v>75</v>
      </c>
      <c r="K147" s="28" t="s">
        <v>470</v>
      </c>
      <c r="L147" s="176">
        <v>270</v>
      </c>
      <c r="M147" s="74">
        <f t="shared" si="12"/>
        <v>20250</v>
      </c>
      <c r="N147" s="2">
        <f t="shared" si="13"/>
        <v>195.36903039073806</v>
      </c>
      <c r="O147" s="177" t="s">
        <v>892</v>
      </c>
      <c r="P147" s="21" t="s">
        <v>471</v>
      </c>
      <c r="Q147" s="149"/>
      <c r="R147" s="149"/>
      <c r="S147" s="149"/>
      <c r="T147" s="149"/>
      <c r="U147" s="149"/>
      <c r="V147" s="149"/>
    </row>
    <row r="148" spans="1:22" s="196" customFormat="1" ht="42" customHeight="1">
      <c r="A148" s="7">
        <v>36</v>
      </c>
      <c r="B148" s="122"/>
      <c r="C148" s="123"/>
      <c r="D148" s="233"/>
      <c r="E148" s="21" t="s">
        <v>153</v>
      </c>
      <c r="F148" s="214" t="s">
        <v>518</v>
      </c>
      <c r="G148" s="120" t="s">
        <v>519</v>
      </c>
      <c r="H148" s="128" t="s">
        <v>520</v>
      </c>
      <c r="I148" s="125">
        <v>84</v>
      </c>
      <c r="J148" s="169">
        <v>75</v>
      </c>
      <c r="K148" s="18" t="s">
        <v>584</v>
      </c>
      <c r="L148" s="176">
        <v>263</v>
      </c>
      <c r="M148" s="74">
        <f t="shared" si="12"/>
        <v>19725</v>
      </c>
      <c r="N148" s="2">
        <f t="shared" si="13"/>
        <v>234.82142857142858</v>
      </c>
      <c r="O148" s="168" t="s">
        <v>893</v>
      </c>
      <c r="P148" s="21" t="s">
        <v>521</v>
      </c>
      <c r="Q148" s="149"/>
      <c r="R148" s="149"/>
      <c r="S148" s="149"/>
      <c r="T148" s="149"/>
      <c r="U148" s="149"/>
      <c r="V148" s="149"/>
    </row>
    <row r="149" spans="1:22" s="140" customFormat="1" ht="42" customHeight="1">
      <c r="A149" s="7">
        <v>37</v>
      </c>
      <c r="B149" s="14"/>
      <c r="C149" s="15"/>
      <c r="D149" s="231"/>
      <c r="E149" s="21" t="s">
        <v>153</v>
      </c>
      <c r="F149" s="152" t="s">
        <v>143</v>
      </c>
      <c r="G149" s="25" t="s">
        <v>103</v>
      </c>
      <c r="H149" s="19" t="s">
        <v>104</v>
      </c>
      <c r="I149" s="8">
        <v>91</v>
      </c>
      <c r="J149" s="169">
        <v>75</v>
      </c>
      <c r="K149" s="28" t="s">
        <v>596</v>
      </c>
      <c r="L149" s="159">
        <v>40</v>
      </c>
      <c r="M149" s="74">
        <f t="shared" si="12"/>
        <v>3000</v>
      </c>
      <c r="N149" s="2">
        <f t="shared" si="13"/>
        <v>32.967032967032964</v>
      </c>
      <c r="O149" s="177" t="s">
        <v>873</v>
      </c>
      <c r="P149" s="6" t="s">
        <v>13</v>
      </c>
      <c r="Q149" s="149"/>
      <c r="R149" s="149"/>
      <c r="S149" s="149"/>
      <c r="T149" s="149"/>
      <c r="U149" s="149"/>
      <c r="V149" s="149"/>
    </row>
    <row r="150" spans="1:22" s="140" customFormat="1" ht="42" customHeight="1">
      <c r="A150" s="7">
        <v>38</v>
      </c>
      <c r="B150" s="14"/>
      <c r="C150" s="15"/>
      <c r="D150" s="231"/>
      <c r="E150" s="21" t="s">
        <v>153</v>
      </c>
      <c r="F150" s="152" t="s">
        <v>143</v>
      </c>
      <c r="G150" s="25" t="s">
        <v>103</v>
      </c>
      <c r="H150" s="19" t="s">
        <v>104</v>
      </c>
      <c r="I150" s="8">
        <v>91</v>
      </c>
      <c r="J150" s="169">
        <v>75</v>
      </c>
      <c r="K150" s="28" t="s">
        <v>596</v>
      </c>
      <c r="L150" s="159">
        <v>40</v>
      </c>
      <c r="M150" s="74">
        <f t="shared" si="12"/>
        <v>3000</v>
      </c>
      <c r="N150" s="2">
        <f t="shared" si="13"/>
        <v>32.967032967032964</v>
      </c>
      <c r="O150" s="177" t="s">
        <v>872</v>
      </c>
      <c r="P150" s="6" t="s">
        <v>13</v>
      </c>
      <c r="Q150" s="149"/>
      <c r="R150" s="149"/>
      <c r="S150" s="149"/>
      <c r="T150" s="149"/>
      <c r="U150" s="149"/>
      <c r="V150" s="149"/>
    </row>
    <row r="151" spans="1:17" s="196" customFormat="1" ht="27" customHeight="1">
      <c r="A151" s="199"/>
      <c r="B151" s="274" t="s">
        <v>899</v>
      </c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6"/>
      <c r="P151" s="276"/>
      <c r="Q151" s="149"/>
    </row>
    <row r="152" spans="1:21" s="4" customFormat="1" ht="33.75" customHeight="1">
      <c r="A152" s="5" t="s">
        <v>2</v>
      </c>
      <c r="B152" s="5" t="s">
        <v>4</v>
      </c>
      <c r="C152" s="5" t="s">
        <v>3</v>
      </c>
      <c r="D152" s="5" t="s">
        <v>150</v>
      </c>
      <c r="E152" s="5" t="s">
        <v>152</v>
      </c>
      <c r="F152" s="5" t="s">
        <v>5</v>
      </c>
      <c r="G152" s="5" t="s">
        <v>0</v>
      </c>
      <c r="H152" s="5" t="s">
        <v>6</v>
      </c>
      <c r="I152" s="5" t="s">
        <v>20</v>
      </c>
      <c r="J152" s="5" t="s">
        <v>587</v>
      </c>
      <c r="K152" s="5" t="s">
        <v>8</v>
      </c>
      <c r="L152" s="5" t="s">
        <v>9</v>
      </c>
      <c r="M152" s="5" t="s">
        <v>10</v>
      </c>
      <c r="N152" s="5" t="s">
        <v>154</v>
      </c>
      <c r="O152" s="5" t="s">
        <v>356</v>
      </c>
      <c r="P152" s="5" t="s">
        <v>1</v>
      </c>
      <c r="Q152" s="27"/>
      <c r="R152" s="27"/>
      <c r="S152" s="27"/>
      <c r="T152" s="27"/>
      <c r="U152" s="27"/>
    </row>
    <row r="153" spans="1:22" s="196" customFormat="1" ht="42" customHeight="1">
      <c r="A153" s="7">
        <v>39</v>
      </c>
      <c r="B153" s="14"/>
      <c r="C153" s="15"/>
      <c r="D153" s="231"/>
      <c r="E153" s="21" t="s">
        <v>153</v>
      </c>
      <c r="F153" s="234" t="s">
        <v>472</v>
      </c>
      <c r="G153" s="25" t="s">
        <v>473</v>
      </c>
      <c r="H153" s="19" t="s">
        <v>474</v>
      </c>
      <c r="I153" s="8">
        <v>71.9</v>
      </c>
      <c r="J153" s="169">
        <v>100</v>
      </c>
      <c r="K153" s="28" t="s">
        <v>118</v>
      </c>
      <c r="L153" s="238">
        <v>39</v>
      </c>
      <c r="M153" s="74">
        <f aca="true" t="shared" si="14" ref="M153:M158">SUM(L153*J153)</f>
        <v>3900</v>
      </c>
      <c r="N153" s="2">
        <f aca="true" t="shared" si="15" ref="N153:N158">SUM(M153/I153)</f>
        <v>54.24200278164116</v>
      </c>
      <c r="O153" s="237" t="s">
        <v>908</v>
      </c>
      <c r="P153" s="6" t="s">
        <v>19</v>
      </c>
      <c r="Q153" s="149"/>
      <c r="R153" s="149"/>
      <c r="S153" s="149"/>
      <c r="T153" s="149"/>
      <c r="U153" s="149"/>
      <c r="V153" s="149"/>
    </row>
    <row r="154" spans="1:22" s="196" customFormat="1" ht="42" customHeight="1">
      <c r="A154" s="7">
        <v>40</v>
      </c>
      <c r="B154" s="14"/>
      <c r="C154" s="15"/>
      <c r="D154" s="231"/>
      <c r="E154" s="93" t="s">
        <v>582</v>
      </c>
      <c r="F154" s="235" t="s">
        <v>541</v>
      </c>
      <c r="G154" s="25" t="s">
        <v>542</v>
      </c>
      <c r="H154" s="19" t="s">
        <v>543</v>
      </c>
      <c r="I154" s="8">
        <v>108.25</v>
      </c>
      <c r="J154" s="169">
        <v>100</v>
      </c>
      <c r="K154" s="28" t="s">
        <v>544</v>
      </c>
      <c r="L154" s="238">
        <v>171</v>
      </c>
      <c r="M154" s="1">
        <f t="shared" si="14"/>
        <v>17100</v>
      </c>
      <c r="N154" s="2">
        <f t="shared" si="15"/>
        <v>157.96766743648962</v>
      </c>
      <c r="O154" s="237" t="s">
        <v>906</v>
      </c>
      <c r="P154" s="6" t="s">
        <v>471</v>
      </c>
      <c r="Q154" s="149"/>
      <c r="R154" s="149"/>
      <c r="S154" s="149"/>
      <c r="T154" s="149"/>
      <c r="U154" s="149"/>
      <c r="V154" s="149"/>
    </row>
    <row r="155" spans="1:22" s="196" customFormat="1" ht="42" customHeight="1">
      <c r="A155" s="7">
        <v>41</v>
      </c>
      <c r="B155" s="14"/>
      <c r="C155" s="15"/>
      <c r="D155" s="231"/>
      <c r="E155" s="93" t="s">
        <v>582</v>
      </c>
      <c r="F155" s="213" t="s">
        <v>541</v>
      </c>
      <c r="G155" s="25" t="s">
        <v>542</v>
      </c>
      <c r="H155" s="19" t="s">
        <v>543</v>
      </c>
      <c r="I155" s="8">
        <v>108.25</v>
      </c>
      <c r="J155" s="169">
        <v>100</v>
      </c>
      <c r="K155" s="28" t="s">
        <v>544</v>
      </c>
      <c r="L155" s="178">
        <v>171</v>
      </c>
      <c r="M155" s="1">
        <f t="shared" si="14"/>
        <v>17100</v>
      </c>
      <c r="N155" s="2">
        <f t="shared" si="15"/>
        <v>157.96766743648962</v>
      </c>
      <c r="O155" s="237" t="s">
        <v>907</v>
      </c>
      <c r="P155" s="6" t="s">
        <v>471</v>
      </c>
      <c r="Q155" s="149"/>
      <c r="R155" s="149"/>
      <c r="S155" s="149"/>
      <c r="T155" s="149"/>
      <c r="U155" s="149"/>
      <c r="V155" s="149"/>
    </row>
    <row r="156" spans="1:22" s="196" customFormat="1" ht="42" customHeight="1">
      <c r="A156" s="7">
        <v>42</v>
      </c>
      <c r="B156" s="14"/>
      <c r="C156" s="15"/>
      <c r="D156" s="231"/>
      <c r="E156" s="21" t="s">
        <v>153</v>
      </c>
      <c r="F156" s="234" t="s">
        <v>16</v>
      </c>
      <c r="G156" s="25" t="s">
        <v>14</v>
      </c>
      <c r="H156" s="19" t="s">
        <v>15</v>
      </c>
      <c r="I156" s="8">
        <v>134.2</v>
      </c>
      <c r="J156" s="169">
        <v>100</v>
      </c>
      <c r="K156" s="28" t="s">
        <v>118</v>
      </c>
      <c r="L156" s="238">
        <v>156</v>
      </c>
      <c r="M156" s="74">
        <f t="shared" si="14"/>
        <v>15600</v>
      </c>
      <c r="N156" s="2">
        <f t="shared" si="15"/>
        <v>116.24441132637855</v>
      </c>
      <c r="O156" s="168" t="s">
        <v>969</v>
      </c>
      <c r="P156" s="7" t="s">
        <v>119</v>
      </c>
      <c r="Q156" s="149"/>
      <c r="R156" s="149"/>
      <c r="S156" s="149"/>
      <c r="T156" s="149"/>
      <c r="U156" s="149"/>
      <c r="V156" s="149"/>
    </row>
    <row r="157" spans="1:22" s="196" customFormat="1" ht="42" customHeight="1">
      <c r="A157" s="7">
        <v>43</v>
      </c>
      <c r="B157" s="14"/>
      <c r="C157" s="15"/>
      <c r="D157" s="231"/>
      <c r="E157" s="21" t="s">
        <v>153</v>
      </c>
      <c r="F157" s="234" t="s">
        <v>40</v>
      </c>
      <c r="G157" s="25" t="s">
        <v>161</v>
      </c>
      <c r="H157" s="19" t="s">
        <v>39</v>
      </c>
      <c r="I157" s="8">
        <v>97.65</v>
      </c>
      <c r="J157" s="169">
        <v>100</v>
      </c>
      <c r="K157" s="28" t="s">
        <v>162</v>
      </c>
      <c r="L157" s="238">
        <v>51</v>
      </c>
      <c r="M157" s="74">
        <f t="shared" si="14"/>
        <v>5100</v>
      </c>
      <c r="N157" s="2">
        <f t="shared" si="15"/>
        <v>52.22734254992319</v>
      </c>
      <c r="O157" s="168" t="s">
        <v>970</v>
      </c>
      <c r="P157" s="7" t="s">
        <v>13</v>
      </c>
      <c r="Q157" s="149"/>
      <c r="R157" s="149"/>
      <c r="S157" s="149"/>
      <c r="T157" s="149"/>
      <c r="U157" s="149"/>
      <c r="V157" s="149"/>
    </row>
    <row r="158" spans="1:22" s="140" customFormat="1" ht="42" customHeight="1">
      <c r="A158" s="7">
        <v>44</v>
      </c>
      <c r="B158" s="14"/>
      <c r="C158" s="15"/>
      <c r="D158" s="231"/>
      <c r="E158" s="21" t="s">
        <v>153</v>
      </c>
      <c r="F158" s="174" t="s">
        <v>35</v>
      </c>
      <c r="G158" s="25" t="s">
        <v>33</v>
      </c>
      <c r="H158" s="19" t="s">
        <v>34</v>
      </c>
      <c r="I158" s="8">
        <v>88.45</v>
      </c>
      <c r="J158" s="169">
        <v>100</v>
      </c>
      <c r="K158" s="28" t="s">
        <v>595</v>
      </c>
      <c r="L158" s="178">
        <v>31</v>
      </c>
      <c r="M158" s="74">
        <f t="shared" si="14"/>
        <v>3100</v>
      </c>
      <c r="N158" s="2">
        <f t="shared" si="15"/>
        <v>35.04804974561899</v>
      </c>
      <c r="O158" s="177" t="s">
        <v>597</v>
      </c>
      <c r="P158" s="6" t="s">
        <v>36</v>
      </c>
      <c r="Q158" s="149"/>
      <c r="R158" s="149"/>
      <c r="S158" s="149"/>
      <c r="T158" s="149"/>
      <c r="U158" s="149"/>
      <c r="V158" s="149"/>
    </row>
    <row r="159" spans="1:17" s="196" customFormat="1" ht="27" customHeight="1">
      <c r="A159" s="199"/>
      <c r="B159" s="274" t="s">
        <v>913</v>
      </c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6"/>
      <c r="P159" s="276"/>
      <c r="Q159" s="149"/>
    </row>
    <row r="160" spans="1:21" s="4" customFormat="1" ht="33.75" customHeight="1">
      <c r="A160" s="5" t="s">
        <v>2</v>
      </c>
      <c r="B160" s="5" t="s">
        <v>4</v>
      </c>
      <c r="C160" s="5" t="s">
        <v>3</v>
      </c>
      <c r="D160" s="5" t="s">
        <v>150</v>
      </c>
      <c r="E160" s="5" t="s">
        <v>152</v>
      </c>
      <c r="F160" s="5" t="s">
        <v>5</v>
      </c>
      <c r="G160" s="5" t="s">
        <v>0</v>
      </c>
      <c r="H160" s="5" t="s">
        <v>6</v>
      </c>
      <c r="I160" s="5" t="s">
        <v>20</v>
      </c>
      <c r="J160" s="5" t="s">
        <v>587</v>
      </c>
      <c r="K160" s="5" t="s">
        <v>8</v>
      </c>
      <c r="L160" s="5" t="s">
        <v>9</v>
      </c>
      <c r="M160" s="5" t="s">
        <v>10</v>
      </c>
      <c r="N160" s="5" t="s">
        <v>154</v>
      </c>
      <c r="O160" s="5" t="s">
        <v>356</v>
      </c>
      <c r="P160" s="5" t="s">
        <v>1</v>
      </c>
      <c r="Q160" s="27"/>
      <c r="R160" s="27"/>
      <c r="S160" s="27"/>
      <c r="T160" s="27"/>
      <c r="U160" s="27"/>
    </row>
    <row r="161" spans="1:22" s="240" customFormat="1" ht="42" customHeight="1">
      <c r="A161" s="7">
        <v>45</v>
      </c>
      <c r="B161" s="14"/>
      <c r="C161" s="15"/>
      <c r="D161" s="231"/>
      <c r="E161" s="21" t="s">
        <v>153</v>
      </c>
      <c r="F161" s="248" t="s">
        <v>472</v>
      </c>
      <c r="G161" s="25" t="s">
        <v>473</v>
      </c>
      <c r="H161" s="19" t="s">
        <v>474</v>
      </c>
      <c r="I161" s="8">
        <v>71.9</v>
      </c>
      <c r="J161" s="169">
        <v>125</v>
      </c>
      <c r="K161" s="28" t="s">
        <v>118</v>
      </c>
      <c r="L161" s="238">
        <v>39</v>
      </c>
      <c r="M161" s="74">
        <f>SUM(L161*J161)</f>
        <v>4875</v>
      </c>
      <c r="N161" s="2">
        <f>SUM(M161/I161)</f>
        <v>67.80250347705146</v>
      </c>
      <c r="O161" s="250" t="s">
        <v>939</v>
      </c>
      <c r="P161" s="6" t="s">
        <v>19</v>
      </c>
      <c r="Q161" s="149"/>
      <c r="R161" s="149"/>
      <c r="S161" s="149"/>
      <c r="T161" s="149"/>
      <c r="U161" s="149"/>
      <c r="V161" s="149"/>
    </row>
    <row r="162" spans="1:22" s="240" customFormat="1" ht="42" customHeight="1">
      <c r="A162" s="7">
        <v>45</v>
      </c>
      <c r="B162" s="14"/>
      <c r="C162" s="15"/>
      <c r="D162" s="231"/>
      <c r="E162" s="21" t="s">
        <v>153</v>
      </c>
      <c r="F162" s="248" t="s">
        <v>472</v>
      </c>
      <c r="G162" s="25" t="s">
        <v>473</v>
      </c>
      <c r="H162" s="19" t="s">
        <v>474</v>
      </c>
      <c r="I162" s="8">
        <v>71.9</v>
      </c>
      <c r="J162" s="169">
        <v>125</v>
      </c>
      <c r="K162" s="28" t="s">
        <v>118</v>
      </c>
      <c r="L162" s="238">
        <v>39</v>
      </c>
      <c r="M162" s="74">
        <f>SUM(L162*J162)</f>
        <v>4875</v>
      </c>
      <c r="N162" s="2">
        <f>SUM(M162/I162)</f>
        <v>67.80250347705146</v>
      </c>
      <c r="O162" s="250" t="s">
        <v>940</v>
      </c>
      <c r="P162" s="6" t="s">
        <v>19</v>
      </c>
      <c r="Q162" s="149"/>
      <c r="R162" s="149"/>
      <c r="S162" s="149"/>
      <c r="T162" s="149"/>
      <c r="U162" s="149"/>
      <c r="V162" s="149"/>
    </row>
    <row r="163" spans="1:22" s="196" customFormat="1" ht="42" customHeight="1">
      <c r="A163" s="7">
        <v>46</v>
      </c>
      <c r="B163" s="14"/>
      <c r="C163" s="15"/>
      <c r="D163" s="231"/>
      <c r="E163" s="21" t="s">
        <v>153</v>
      </c>
      <c r="F163" s="234" t="s">
        <v>16</v>
      </c>
      <c r="G163" s="25" t="s">
        <v>14</v>
      </c>
      <c r="H163" s="19" t="s">
        <v>15</v>
      </c>
      <c r="I163" s="8">
        <v>134.2</v>
      </c>
      <c r="J163" s="169">
        <v>125</v>
      </c>
      <c r="K163" s="28" t="s">
        <v>118</v>
      </c>
      <c r="L163" s="238">
        <v>156</v>
      </c>
      <c r="M163" s="74">
        <f>SUM(L163*J163)</f>
        <v>19500</v>
      </c>
      <c r="N163" s="2">
        <f>SUM(M163/I163)</f>
        <v>145.3055141579732</v>
      </c>
      <c r="O163" s="237" t="s">
        <v>916</v>
      </c>
      <c r="P163" s="7" t="s">
        <v>119</v>
      </c>
      <c r="Q163" s="149"/>
      <c r="R163" s="149"/>
      <c r="S163" s="149"/>
      <c r="T163" s="149"/>
      <c r="U163" s="149"/>
      <c r="V163" s="149"/>
    </row>
    <row r="164" spans="1:22" s="196" customFormat="1" ht="42" customHeight="1">
      <c r="A164" s="7">
        <v>47</v>
      </c>
      <c r="B164" s="14"/>
      <c r="C164" s="15"/>
      <c r="D164" s="231"/>
      <c r="E164" s="21" t="s">
        <v>153</v>
      </c>
      <c r="F164" s="234" t="s">
        <v>16</v>
      </c>
      <c r="G164" s="25" t="s">
        <v>14</v>
      </c>
      <c r="H164" s="19" t="s">
        <v>15</v>
      </c>
      <c r="I164" s="8">
        <v>134.2</v>
      </c>
      <c r="J164" s="169">
        <v>125</v>
      </c>
      <c r="K164" s="28" t="s">
        <v>118</v>
      </c>
      <c r="L164" s="238">
        <v>156</v>
      </c>
      <c r="M164" s="74">
        <f>SUM(L164*J164)</f>
        <v>19500</v>
      </c>
      <c r="N164" s="2">
        <f>SUM(M164/I164)</f>
        <v>145.3055141579732</v>
      </c>
      <c r="O164" s="168" t="s">
        <v>968</v>
      </c>
      <c r="P164" s="7" t="s">
        <v>119</v>
      </c>
      <c r="Q164" s="149"/>
      <c r="R164" s="149"/>
      <c r="S164" s="149"/>
      <c r="T164" s="149"/>
      <c r="U164" s="149"/>
      <c r="V164" s="149"/>
    </row>
    <row r="165" spans="1:22" s="196" customFormat="1" ht="42" customHeight="1">
      <c r="A165" s="7">
        <v>48</v>
      </c>
      <c r="B165" s="14"/>
      <c r="C165" s="15"/>
      <c r="D165" s="231"/>
      <c r="E165" s="21" t="s">
        <v>153</v>
      </c>
      <c r="F165" s="234" t="s">
        <v>40</v>
      </c>
      <c r="G165" s="25" t="s">
        <v>161</v>
      </c>
      <c r="H165" s="19" t="s">
        <v>39</v>
      </c>
      <c r="I165" s="8">
        <v>97.65</v>
      </c>
      <c r="J165" s="169">
        <v>125</v>
      </c>
      <c r="K165" s="28" t="s">
        <v>162</v>
      </c>
      <c r="L165" s="238">
        <v>51</v>
      </c>
      <c r="M165" s="74">
        <f>SUM(L165*J165)</f>
        <v>6375</v>
      </c>
      <c r="N165" s="2">
        <f>SUM(M165/I165)</f>
        <v>65.284178187404</v>
      </c>
      <c r="O165" s="168" t="s">
        <v>967</v>
      </c>
      <c r="P165" s="7" t="s">
        <v>13</v>
      </c>
      <c r="Q165" s="149"/>
      <c r="R165" s="149"/>
      <c r="S165" s="149"/>
      <c r="T165" s="149"/>
      <c r="U165" s="149"/>
      <c r="V165" s="149"/>
    </row>
    <row r="166" spans="1:17" s="196" customFormat="1" ht="27" customHeight="1">
      <c r="A166" s="199"/>
      <c r="B166" s="274" t="s">
        <v>920</v>
      </c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6"/>
      <c r="P166" s="276"/>
      <c r="Q166" s="149"/>
    </row>
    <row r="167" spans="1:21" s="4" customFormat="1" ht="33.75" customHeight="1">
      <c r="A167" s="5" t="s">
        <v>2</v>
      </c>
      <c r="B167" s="5" t="s">
        <v>4</v>
      </c>
      <c r="C167" s="5" t="s">
        <v>3</v>
      </c>
      <c r="D167" s="5" t="s">
        <v>150</v>
      </c>
      <c r="E167" s="5" t="s">
        <v>152</v>
      </c>
      <c r="F167" s="5" t="s">
        <v>5</v>
      </c>
      <c r="G167" s="5" t="s">
        <v>0</v>
      </c>
      <c r="H167" s="5" t="s">
        <v>6</v>
      </c>
      <c r="I167" s="5" t="s">
        <v>20</v>
      </c>
      <c r="J167" s="5" t="s">
        <v>587</v>
      </c>
      <c r="K167" s="5" t="s">
        <v>8</v>
      </c>
      <c r="L167" s="5" t="s">
        <v>9</v>
      </c>
      <c r="M167" s="5" t="s">
        <v>10</v>
      </c>
      <c r="N167" s="5" t="s">
        <v>154</v>
      </c>
      <c r="O167" s="5" t="s">
        <v>356</v>
      </c>
      <c r="P167" s="5" t="s">
        <v>1</v>
      </c>
      <c r="Q167" s="27"/>
      <c r="R167" s="27"/>
      <c r="S167" s="27"/>
      <c r="T167" s="27"/>
      <c r="U167" s="27"/>
    </row>
    <row r="168" spans="1:22" s="196" customFormat="1" ht="42" customHeight="1">
      <c r="A168" s="7">
        <v>49</v>
      </c>
      <c r="B168" s="14"/>
      <c r="C168" s="15"/>
      <c r="D168" s="231"/>
      <c r="E168" s="21" t="s">
        <v>153</v>
      </c>
      <c r="F168" s="234" t="s">
        <v>55</v>
      </c>
      <c r="G168" s="25" t="s">
        <v>54</v>
      </c>
      <c r="H168" s="19" t="s">
        <v>53</v>
      </c>
      <c r="I168" s="8">
        <v>101.5</v>
      </c>
      <c r="J168" s="3">
        <v>150</v>
      </c>
      <c r="K168" s="28" t="s">
        <v>121</v>
      </c>
      <c r="L168" s="238">
        <v>33</v>
      </c>
      <c r="M168" s="1">
        <f>SUM(L168*J168)</f>
        <v>4950</v>
      </c>
      <c r="N168" s="2">
        <f>SUM(M168/I168)</f>
        <v>48.76847290640394</v>
      </c>
      <c r="O168" s="237" t="s">
        <v>919</v>
      </c>
      <c r="P168" s="6" t="s">
        <v>220</v>
      </c>
      <c r="Q168" s="149"/>
      <c r="R168" s="149"/>
      <c r="S168" s="149"/>
      <c r="T168" s="149"/>
      <c r="U168" s="149"/>
      <c r="V168" s="149"/>
    </row>
    <row r="169" spans="1:25" s="240" customFormat="1" ht="24" customHeight="1">
      <c r="A169" s="288" t="s">
        <v>1011</v>
      </c>
      <c r="B169" s="288"/>
      <c r="C169" s="288"/>
      <c r="D169" s="288"/>
      <c r="E169" s="288"/>
      <c r="F169" s="288"/>
      <c r="G169" s="288"/>
      <c r="H169" s="288"/>
      <c r="I169" s="289"/>
      <c r="J169" s="289"/>
      <c r="K169" s="289"/>
      <c r="L169" s="262"/>
      <c r="M169" s="262"/>
      <c r="N169" s="262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</row>
    <row r="170" spans="1:25" s="240" customFormat="1" ht="24" customHeight="1">
      <c r="A170" s="290" t="s">
        <v>1012</v>
      </c>
      <c r="B170" s="291"/>
      <c r="C170" s="291"/>
      <c r="D170" s="292"/>
      <c r="E170" s="264" t="s">
        <v>1017</v>
      </c>
      <c r="F170" s="290" t="s">
        <v>934</v>
      </c>
      <c r="G170" s="292"/>
      <c r="H170" s="293" t="s">
        <v>720</v>
      </c>
      <c r="I170" s="294"/>
      <c r="J170" s="290" t="s">
        <v>1016</v>
      </c>
      <c r="K170" s="292"/>
      <c r="L170" s="265"/>
      <c r="M170" s="266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42"/>
      <c r="Y170" s="242"/>
    </row>
    <row r="171" spans="1:25" s="240" customFormat="1" ht="24" customHeight="1">
      <c r="A171" s="290" t="s">
        <v>1014</v>
      </c>
      <c r="B171" s="291"/>
      <c r="C171" s="291"/>
      <c r="D171" s="292"/>
      <c r="E171" s="264" t="s">
        <v>16</v>
      </c>
      <c r="F171" s="290" t="s">
        <v>19</v>
      </c>
      <c r="G171" s="292"/>
      <c r="H171" s="293" t="s">
        <v>1015</v>
      </c>
      <c r="I171" s="294"/>
      <c r="J171" s="290" t="s">
        <v>1016</v>
      </c>
      <c r="K171" s="292"/>
      <c r="L171" s="265"/>
      <c r="M171" s="266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42"/>
      <c r="Y171" s="242"/>
    </row>
    <row r="172" spans="1:25" s="240" customFormat="1" ht="24" customHeight="1">
      <c r="A172" s="290" t="s">
        <v>1014</v>
      </c>
      <c r="B172" s="291"/>
      <c r="C172" s="291"/>
      <c r="D172" s="292"/>
      <c r="E172" s="264" t="s">
        <v>1045</v>
      </c>
      <c r="F172" s="295" t="s">
        <v>1025</v>
      </c>
      <c r="G172" s="295"/>
      <c r="H172" s="296" t="s">
        <v>1015</v>
      </c>
      <c r="I172" s="296"/>
      <c r="J172" s="295" t="s">
        <v>1016</v>
      </c>
      <c r="K172" s="297"/>
      <c r="L172" s="265"/>
      <c r="M172" s="266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42"/>
      <c r="Y172" s="242"/>
    </row>
    <row r="173" spans="1:25" s="240" customFormat="1" ht="24" customHeight="1">
      <c r="A173" s="290" t="s">
        <v>1014</v>
      </c>
      <c r="B173" s="291"/>
      <c r="C173" s="291"/>
      <c r="D173" s="292"/>
      <c r="E173" s="264" t="s">
        <v>494</v>
      </c>
      <c r="F173" s="290" t="s">
        <v>471</v>
      </c>
      <c r="G173" s="292"/>
      <c r="H173" s="293" t="s">
        <v>1028</v>
      </c>
      <c r="I173" s="294"/>
      <c r="J173" s="290" t="s">
        <v>1018</v>
      </c>
      <c r="K173" s="292"/>
      <c r="L173" s="265"/>
      <c r="M173" s="266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42"/>
      <c r="Y173" s="242"/>
    </row>
    <row r="174" spans="1:25" s="240" customFormat="1" ht="24" customHeight="1">
      <c r="A174" s="290" t="s">
        <v>1014</v>
      </c>
      <c r="B174" s="291"/>
      <c r="C174" s="291"/>
      <c r="D174" s="292"/>
      <c r="E174" s="270" t="s">
        <v>1044</v>
      </c>
      <c r="F174" s="298" t="s">
        <v>1032</v>
      </c>
      <c r="G174" s="299"/>
      <c r="H174" s="300" t="s">
        <v>1015</v>
      </c>
      <c r="I174" s="301"/>
      <c r="J174" s="298" t="s">
        <v>1013</v>
      </c>
      <c r="K174" s="299"/>
      <c r="L174" s="265"/>
      <c r="M174" s="266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42"/>
      <c r="Y174" s="242"/>
    </row>
    <row r="175" spans="1:25" s="240" customFormat="1" ht="24" customHeight="1">
      <c r="A175" s="290" t="s">
        <v>1014</v>
      </c>
      <c r="B175" s="291"/>
      <c r="C175" s="291"/>
      <c r="D175" s="292"/>
      <c r="E175" s="264" t="s">
        <v>1030</v>
      </c>
      <c r="F175" s="290" t="s">
        <v>1031</v>
      </c>
      <c r="G175" s="292"/>
      <c r="H175" s="293" t="s">
        <v>1015</v>
      </c>
      <c r="I175" s="294"/>
      <c r="J175" s="290" t="s">
        <v>1019</v>
      </c>
      <c r="K175" s="292"/>
      <c r="L175" s="265"/>
      <c r="M175" s="266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42"/>
      <c r="Y175" s="242"/>
    </row>
    <row r="176" spans="1:25" s="240" customFormat="1" ht="24" customHeight="1">
      <c r="A176" s="290" t="s">
        <v>1014</v>
      </c>
      <c r="B176" s="291"/>
      <c r="C176" s="291"/>
      <c r="D176" s="292"/>
      <c r="E176" s="264" t="s">
        <v>541</v>
      </c>
      <c r="F176" s="290" t="s">
        <v>1026</v>
      </c>
      <c r="G176" s="292"/>
      <c r="H176" s="293" t="s">
        <v>1028</v>
      </c>
      <c r="I176" s="294"/>
      <c r="J176" s="290" t="s">
        <v>1019</v>
      </c>
      <c r="K176" s="292"/>
      <c r="L176" s="265"/>
      <c r="M176" s="266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42"/>
      <c r="Y176" s="242"/>
    </row>
    <row r="177" spans="1:25" s="240" customFormat="1" ht="24" customHeight="1">
      <c r="A177" s="290" t="s">
        <v>1014</v>
      </c>
      <c r="B177" s="291"/>
      <c r="C177" s="291"/>
      <c r="D177" s="292"/>
      <c r="E177" s="264" t="s">
        <v>35</v>
      </c>
      <c r="F177" s="295" t="s">
        <v>1047</v>
      </c>
      <c r="G177" s="295"/>
      <c r="H177" s="296" t="s">
        <v>1048</v>
      </c>
      <c r="I177" s="296"/>
      <c r="J177" s="295" t="s">
        <v>1019</v>
      </c>
      <c r="K177" s="297"/>
      <c r="L177" s="265"/>
      <c r="M177" s="266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42"/>
      <c r="Y177" s="242"/>
    </row>
    <row r="178" spans="1:25" s="240" customFormat="1" ht="24" customHeight="1">
      <c r="A178" s="290" t="s">
        <v>1020</v>
      </c>
      <c r="B178" s="291"/>
      <c r="C178" s="291"/>
      <c r="D178" s="292"/>
      <c r="E178" s="264" t="s">
        <v>143</v>
      </c>
      <c r="F178" s="295" t="s">
        <v>108</v>
      </c>
      <c r="G178" s="295"/>
      <c r="H178" s="296" t="s">
        <v>1046</v>
      </c>
      <c r="I178" s="296"/>
      <c r="J178" s="295" t="s">
        <v>1019</v>
      </c>
      <c r="K178" s="297"/>
      <c r="L178" s="265"/>
      <c r="M178" s="266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42"/>
      <c r="Y178" s="242"/>
    </row>
    <row r="179" spans="1:25" s="240" customFormat="1" ht="24" customHeight="1">
      <c r="A179" s="290" t="s">
        <v>1020</v>
      </c>
      <c r="B179" s="291"/>
      <c r="C179" s="291"/>
      <c r="D179" s="292"/>
      <c r="E179" s="270" t="s">
        <v>71</v>
      </c>
      <c r="F179" s="298" t="s">
        <v>217</v>
      </c>
      <c r="G179" s="299"/>
      <c r="H179" s="300" t="s">
        <v>720</v>
      </c>
      <c r="I179" s="301"/>
      <c r="J179" s="298" t="s">
        <v>1021</v>
      </c>
      <c r="K179" s="299"/>
      <c r="L179" s="265"/>
      <c r="M179" s="266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42"/>
      <c r="Y179" s="242"/>
    </row>
    <row r="180" spans="1:25" s="240" customFormat="1" ht="24" customHeight="1">
      <c r="A180" s="290" t="s">
        <v>1020</v>
      </c>
      <c r="B180" s="291"/>
      <c r="C180" s="291"/>
      <c r="D180" s="292"/>
      <c r="E180" s="264" t="s">
        <v>1049</v>
      </c>
      <c r="F180" s="295" t="s">
        <v>1050</v>
      </c>
      <c r="G180" s="295"/>
      <c r="H180" s="296" t="s">
        <v>1015</v>
      </c>
      <c r="I180" s="296"/>
      <c r="J180" s="295" t="s">
        <v>1021</v>
      </c>
      <c r="K180" s="297"/>
      <c r="L180" s="265"/>
      <c r="M180" s="266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42"/>
      <c r="Y180" s="242"/>
    </row>
    <row r="181" spans="1:25" s="240" customFormat="1" ht="24" customHeight="1">
      <c r="A181" s="290" t="s">
        <v>1020</v>
      </c>
      <c r="B181" s="291"/>
      <c r="C181" s="291"/>
      <c r="D181" s="292"/>
      <c r="E181" s="264" t="s">
        <v>1030</v>
      </c>
      <c r="F181" s="290" t="s">
        <v>1031</v>
      </c>
      <c r="G181" s="292"/>
      <c r="H181" s="293" t="s">
        <v>1015</v>
      </c>
      <c r="I181" s="294"/>
      <c r="J181" s="290" t="s">
        <v>1019</v>
      </c>
      <c r="K181" s="292"/>
      <c r="L181" s="265"/>
      <c r="M181" s="266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42"/>
      <c r="Y181" s="242"/>
    </row>
    <row r="182" spans="1:25" s="240" customFormat="1" ht="24" customHeight="1">
      <c r="A182" s="290" t="s">
        <v>1020</v>
      </c>
      <c r="B182" s="291"/>
      <c r="C182" s="291"/>
      <c r="D182" s="292"/>
      <c r="E182" s="264" t="s">
        <v>552</v>
      </c>
      <c r="F182" s="290" t="s">
        <v>1029</v>
      </c>
      <c r="G182" s="292"/>
      <c r="H182" s="293" t="s">
        <v>1015</v>
      </c>
      <c r="I182" s="294"/>
      <c r="J182" s="290" t="s">
        <v>1019</v>
      </c>
      <c r="K182" s="292"/>
      <c r="L182" s="265"/>
      <c r="M182" s="266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42"/>
      <c r="Y182" s="242"/>
    </row>
    <row r="183" spans="1:25" s="240" customFormat="1" ht="24" customHeight="1">
      <c r="A183" s="290" t="s">
        <v>1020</v>
      </c>
      <c r="B183" s="291"/>
      <c r="C183" s="291"/>
      <c r="D183" s="292"/>
      <c r="E183" s="264" t="s">
        <v>1039</v>
      </c>
      <c r="F183" s="295" t="s">
        <v>1040</v>
      </c>
      <c r="G183" s="295"/>
      <c r="H183" s="296" t="s">
        <v>1015</v>
      </c>
      <c r="I183" s="296"/>
      <c r="J183" s="295" t="s">
        <v>1021</v>
      </c>
      <c r="K183" s="297"/>
      <c r="L183" s="265"/>
      <c r="M183" s="266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42"/>
      <c r="Y183" s="242"/>
    </row>
    <row r="184" spans="1:25" s="240" customFormat="1" ht="24" customHeight="1">
      <c r="A184" s="290" t="s">
        <v>1020</v>
      </c>
      <c r="B184" s="291"/>
      <c r="C184" s="291"/>
      <c r="D184" s="292"/>
      <c r="E184" s="264" t="s">
        <v>467</v>
      </c>
      <c r="F184" s="290" t="s">
        <v>1027</v>
      </c>
      <c r="G184" s="292"/>
      <c r="H184" s="293" t="s">
        <v>1028</v>
      </c>
      <c r="I184" s="294"/>
      <c r="J184" s="290" t="s">
        <v>1021</v>
      </c>
      <c r="K184" s="292"/>
      <c r="L184" s="265"/>
      <c r="M184" s="266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42"/>
      <c r="Y184" s="242"/>
    </row>
    <row r="185" spans="1:25" s="240" customFormat="1" ht="24" customHeight="1">
      <c r="A185" s="290" t="s">
        <v>1022</v>
      </c>
      <c r="B185" s="291"/>
      <c r="C185" s="291"/>
      <c r="D185" s="292"/>
      <c r="E185" s="264" t="s">
        <v>1037</v>
      </c>
      <c r="F185" s="290" t="s">
        <v>1038</v>
      </c>
      <c r="G185" s="292"/>
      <c r="H185" s="293" t="s">
        <v>1015</v>
      </c>
      <c r="I185" s="294"/>
      <c r="J185" s="290" t="s">
        <v>1021</v>
      </c>
      <c r="K185" s="292"/>
      <c r="L185" s="265"/>
      <c r="M185" s="266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42"/>
      <c r="Y185" s="242"/>
    </row>
    <row r="186" spans="1:25" s="240" customFormat="1" ht="24" customHeight="1">
      <c r="A186" s="290" t="s">
        <v>1023</v>
      </c>
      <c r="B186" s="291"/>
      <c r="C186" s="291"/>
      <c r="D186" s="292"/>
      <c r="E186" s="264" t="s">
        <v>1017</v>
      </c>
      <c r="F186" s="290" t="s">
        <v>934</v>
      </c>
      <c r="G186" s="292"/>
      <c r="H186" s="293" t="s">
        <v>720</v>
      </c>
      <c r="I186" s="294"/>
      <c r="J186" s="290" t="s">
        <v>1016</v>
      </c>
      <c r="K186" s="292"/>
      <c r="L186" s="265"/>
      <c r="M186" s="266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42"/>
      <c r="Y186" s="242"/>
    </row>
    <row r="187" spans="1:25" s="240" customFormat="1" ht="24" customHeight="1">
      <c r="A187" s="290" t="s">
        <v>1023</v>
      </c>
      <c r="B187" s="291"/>
      <c r="C187" s="291"/>
      <c r="D187" s="292"/>
      <c r="E187" s="264" t="s">
        <v>1041</v>
      </c>
      <c r="F187" s="295" t="s">
        <v>1042</v>
      </c>
      <c r="G187" s="295"/>
      <c r="H187" s="296" t="s">
        <v>1015</v>
      </c>
      <c r="I187" s="296"/>
      <c r="J187" s="295" t="s">
        <v>1021</v>
      </c>
      <c r="K187" s="297"/>
      <c r="L187" s="265"/>
      <c r="M187" s="266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42"/>
      <c r="Y187" s="242"/>
    </row>
    <row r="188" spans="1:25" s="240" customFormat="1" ht="24" customHeight="1">
      <c r="A188" s="290" t="s">
        <v>1035</v>
      </c>
      <c r="B188" s="291"/>
      <c r="C188" s="291"/>
      <c r="D188" s="292"/>
      <c r="E188" s="267"/>
      <c r="F188" s="290" t="s">
        <v>1036</v>
      </c>
      <c r="G188" s="292"/>
      <c r="H188" s="293" t="s">
        <v>720</v>
      </c>
      <c r="I188" s="294"/>
      <c r="J188" s="290" t="s">
        <v>1024</v>
      </c>
      <c r="K188" s="292"/>
      <c r="L188" s="265"/>
      <c r="M188" s="266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42"/>
      <c r="Y188" s="242"/>
    </row>
    <row r="189" spans="1:25" s="240" customFormat="1" ht="24" customHeight="1">
      <c r="A189" s="290" t="s">
        <v>1033</v>
      </c>
      <c r="B189" s="291"/>
      <c r="C189" s="291"/>
      <c r="D189" s="292"/>
      <c r="E189" s="264" t="s">
        <v>1043</v>
      </c>
      <c r="F189" s="295" t="s">
        <v>1034</v>
      </c>
      <c r="G189" s="295"/>
      <c r="H189" s="296" t="s">
        <v>720</v>
      </c>
      <c r="I189" s="296"/>
      <c r="J189" s="295" t="s">
        <v>1021</v>
      </c>
      <c r="K189" s="297"/>
      <c r="L189" s="268"/>
      <c r="M189" s="266"/>
      <c r="N189" s="269"/>
      <c r="O189" s="265"/>
      <c r="P189" s="265"/>
      <c r="Q189" s="265"/>
      <c r="R189" s="265"/>
      <c r="S189" s="265"/>
      <c r="T189" s="265"/>
      <c r="U189" s="265"/>
      <c r="V189" s="265"/>
      <c r="W189" s="265"/>
      <c r="X189" s="242"/>
      <c r="Y189" s="242"/>
    </row>
  </sheetData>
  <sheetProtection/>
  <mergeCells count="102">
    <mergeCell ref="H178:I178"/>
    <mergeCell ref="J178:K178"/>
    <mergeCell ref="A175:D175"/>
    <mergeCell ref="F175:G175"/>
    <mergeCell ref="H179:I179"/>
    <mergeCell ref="J179:K179"/>
    <mergeCell ref="H181:I181"/>
    <mergeCell ref="J181:K181"/>
    <mergeCell ref="A173:D173"/>
    <mergeCell ref="F173:G173"/>
    <mergeCell ref="H173:I173"/>
    <mergeCell ref="J173:K173"/>
    <mergeCell ref="A178:D178"/>
    <mergeCell ref="F178:G178"/>
    <mergeCell ref="A174:D174"/>
    <mergeCell ref="F174:G174"/>
    <mergeCell ref="H174:I174"/>
    <mergeCell ref="J174:K174"/>
    <mergeCell ref="A180:D180"/>
    <mergeCell ref="F180:G180"/>
    <mergeCell ref="H180:I180"/>
    <mergeCell ref="J180:K180"/>
    <mergeCell ref="A177:D177"/>
    <mergeCell ref="F177:G177"/>
    <mergeCell ref="A186:D186"/>
    <mergeCell ref="F186:G186"/>
    <mergeCell ref="H186:I186"/>
    <mergeCell ref="J186:K186"/>
    <mergeCell ref="A182:D182"/>
    <mergeCell ref="F182:G182"/>
    <mergeCell ref="H182:I182"/>
    <mergeCell ref="J182:K182"/>
    <mergeCell ref="H185:I185"/>
    <mergeCell ref="J185:K185"/>
    <mergeCell ref="A187:D187"/>
    <mergeCell ref="F187:G187"/>
    <mergeCell ref="H187:I187"/>
    <mergeCell ref="J187:K187"/>
    <mergeCell ref="A188:D188"/>
    <mergeCell ref="F188:G188"/>
    <mergeCell ref="H188:I188"/>
    <mergeCell ref="J188:K188"/>
    <mergeCell ref="A189:D189"/>
    <mergeCell ref="F189:G189"/>
    <mergeCell ref="H189:I189"/>
    <mergeCell ref="J189:K189"/>
    <mergeCell ref="A184:D184"/>
    <mergeCell ref="F184:G184"/>
    <mergeCell ref="H184:I184"/>
    <mergeCell ref="J184:K184"/>
    <mergeCell ref="A185:D185"/>
    <mergeCell ref="F185:G185"/>
    <mergeCell ref="H177:I177"/>
    <mergeCell ref="J177:K177"/>
    <mergeCell ref="A183:D183"/>
    <mergeCell ref="F183:G183"/>
    <mergeCell ref="H183:I183"/>
    <mergeCell ref="J183:K183"/>
    <mergeCell ref="A181:D181"/>
    <mergeCell ref="F181:G181"/>
    <mergeCell ref="A179:D179"/>
    <mergeCell ref="F179:G179"/>
    <mergeCell ref="A172:D172"/>
    <mergeCell ref="F172:G172"/>
    <mergeCell ref="H172:I172"/>
    <mergeCell ref="J172:K172"/>
    <mergeCell ref="A176:D176"/>
    <mergeCell ref="F176:G176"/>
    <mergeCell ref="H176:I176"/>
    <mergeCell ref="J176:K176"/>
    <mergeCell ref="H175:I175"/>
    <mergeCell ref="J175:K175"/>
    <mergeCell ref="A169:K169"/>
    <mergeCell ref="A170:D170"/>
    <mergeCell ref="F170:G170"/>
    <mergeCell ref="H170:I170"/>
    <mergeCell ref="J170:K170"/>
    <mergeCell ref="A171:D171"/>
    <mergeCell ref="F171:G171"/>
    <mergeCell ref="H171:I171"/>
    <mergeCell ref="J171:K171"/>
    <mergeCell ref="B6:P6"/>
    <mergeCell ref="A1:P1"/>
    <mergeCell ref="A2:P2"/>
    <mergeCell ref="A3:P3"/>
    <mergeCell ref="A4:P4"/>
    <mergeCell ref="A5:P5"/>
    <mergeCell ref="B11:P11"/>
    <mergeCell ref="B25:P25"/>
    <mergeCell ref="B36:P36"/>
    <mergeCell ref="B63:P63"/>
    <mergeCell ref="B79:P79"/>
    <mergeCell ref="B88:P88"/>
    <mergeCell ref="B159:P159"/>
    <mergeCell ref="B95:P95"/>
    <mergeCell ref="B166:P166"/>
    <mergeCell ref="B101:P101"/>
    <mergeCell ref="B111:P111"/>
    <mergeCell ref="B114:P114"/>
    <mergeCell ref="B135:P135"/>
    <mergeCell ref="B151:P151"/>
    <mergeCell ref="B98:P98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60" zoomScaleNormal="60" zoomScalePageLayoutView="0" workbookViewId="0" topLeftCell="A31">
      <selection activeCell="M58" sqref="M58"/>
    </sheetView>
  </sheetViews>
  <sheetFormatPr defaultColWidth="9.140625" defaultRowHeight="15"/>
  <cols>
    <col min="1" max="1" width="6.57421875" style="140" customWidth="1"/>
    <col min="2" max="2" width="7.7109375" style="142" customWidth="1"/>
    <col min="3" max="3" width="9.8515625" style="145" customWidth="1"/>
    <col min="4" max="4" width="9.8515625" style="142" customWidth="1"/>
    <col min="5" max="5" width="20.8515625" style="142" customWidth="1"/>
    <col min="6" max="6" width="9.8515625" style="147" customWidth="1"/>
    <col min="7" max="7" width="27.8515625" style="143" customWidth="1"/>
    <col min="8" max="8" width="21.7109375" style="146" customWidth="1"/>
    <col min="9" max="9" width="10.7109375" style="142" customWidth="1"/>
    <col min="10" max="10" width="8.421875" style="142" customWidth="1"/>
    <col min="11" max="11" width="36.00390625" style="141" customWidth="1"/>
    <col min="12" max="12" width="11.7109375" style="140" customWidth="1"/>
    <col min="13" max="13" width="12.00390625" style="140" customWidth="1"/>
    <col min="14" max="14" width="12.28125" style="140" customWidth="1"/>
    <col min="15" max="15" width="23.28125" style="149" customWidth="1"/>
    <col min="16" max="16" width="19.140625" style="149" customWidth="1"/>
    <col min="17" max="17" width="18.421875" style="149" customWidth="1"/>
    <col min="18" max="18" width="33.140625" style="149" customWidth="1"/>
    <col min="19" max="19" width="23.00390625" style="149" customWidth="1"/>
    <col min="20" max="20" width="16.7109375" style="149" customWidth="1"/>
    <col min="21" max="21" width="9.140625" style="149" customWidth="1"/>
    <col min="22" max="16384" width="9.140625" style="140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1" s="148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153"/>
      <c r="R4" s="153"/>
      <c r="S4" s="153"/>
      <c r="T4" s="153"/>
      <c r="U4" s="153"/>
    </row>
    <row r="5" spans="1:23" ht="21.75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87"/>
      <c r="P5" s="287"/>
      <c r="Q5" s="153"/>
      <c r="R5" s="153"/>
      <c r="S5" s="153"/>
      <c r="T5" s="153"/>
      <c r="U5" s="148"/>
      <c r="V5" s="148"/>
      <c r="W5" s="148"/>
    </row>
    <row r="6" spans="1:14" ht="24" customHeight="1">
      <c r="A6" s="144"/>
      <c r="B6" s="345" t="s">
        <v>540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150">
        <v>155</v>
      </c>
      <c r="B8" s="14"/>
      <c r="C8" s="15">
        <v>1</v>
      </c>
      <c r="D8" s="2">
        <v>12</v>
      </c>
      <c r="E8" s="93" t="s">
        <v>582</v>
      </c>
      <c r="F8" s="151" t="s">
        <v>541</v>
      </c>
      <c r="G8" s="25" t="s">
        <v>542</v>
      </c>
      <c r="H8" s="19" t="s">
        <v>543</v>
      </c>
      <c r="I8" s="8">
        <v>108.25</v>
      </c>
      <c r="J8" s="3">
        <v>100</v>
      </c>
      <c r="K8" s="28" t="s">
        <v>544</v>
      </c>
      <c r="L8" s="159">
        <v>62</v>
      </c>
      <c r="M8" s="1">
        <f>SUM(L8*J8)</f>
        <v>6200</v>
      </c>
      <c r="N8" s="2">
        <f>SUM(M8/I8)</f>
        <v>57.274826789838336</v>
      </c>
      <c r="O8" s="158" t="s">
        <v>545</v>
      </c>
      <c r="P8" s="6" t="s">
        <v>471</v>
      </c>
      <c r="V8" s="149"/>
      <c r="W8" s="149"/>
    </row>
    <row r="9" spans="1:14" ht="24" customHeight="1">
      <c r="A9" s="144"/>
      <c r="B9" s="345" t="s">
        <v>546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6"/>
    </row>
    <row r="10" spans="1:23" s="4" customFormat="1" ht="33.75" customHeight="1">
      <c r="A10" s="5" t="s">
        <v>2</v>
      </c>
      <c r="B10" s="5" t="s">
        <v>4</v>
      </c>
      <c r="C10" s="5" t="s">
        <v>3</v>
      </c>
      <c r="D10" s="5" t="s">
        <v>150</v>
      </c>
      <c r="E10" s="5" t="s">
        <v>152</v>
      </c>
      <c r="F10" s="5" t="s">
        <v>5</v>
      </c>
      <c r="G10" s="5" t="s">
        <v>0</v>
      </c>
      <c r="H10" s="5" t="s">
        <v>6</v>
      </c>
      <c r="I10" s="5" t="s">
        <v>20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154</v>
      </c>
      <c r="O10" s="5" t="s">
        <v>11</v>
      </c>
      <c r="P10" s="5" t="s">
        <v>1</v>
      </c>
      <c r="Q10" s="27"/>
      <c r="R10" s="27"/>
      <c r="S10" s="27"/>
      <c r="T10" s="27"/>
      <c r="U10" s="27"/>
      <c r="V10" s="27"/>
      <c r="W10" s="27"/>
    </row>
    <row r="11" spans="1:23" ht="42" customHeight="1">
      <c r="A11" s="150">
        <v>156</v>
      </c>
      <c r="B11" s="14"/>
      <c r="C11" s="15">
        <v>1</v>
      </c>
      <c r="D11" s="2"/>
      <c r="E11" s="21" t="s">
        <v>153</v>
      </c>
      <c r="F11" s="152" t="s">
        <v>547</v>
      </c>
      <c r="G11" s="25" t="s">
        <v>548</v>
      </c>
      <c r="H11" s="19" t="s">
        <v>549</v>
      </c>
      <c r="I11" s="8">
        <v>93.4</v>
      </c>
      <c r="J11" s="3">
        <v>100</v>
      </c>
      <c r="K11" s="28" t="s">
        <v>550</v>
      </c>
      <c r="L11" s="16">
        <v>45</v>
      </c>
      <c r="M11" s="1">
        <f>SUM(L11*J11)</f>
        <v>4500</v>
      </c>
      <c r="N11" s="2">
        <f>SUM(M11/I11)</f>
        <v>48.17987152034261</v>
      </c>
      <c r="O11" s="7" t="s">
        <v>459</v>
      </c>
      <c r="P11" s="6" t="s">
        <v>551</v>
      </c>
      <c r="V11" s="149"/>
      <c r="W11" s="149"/>
    </row>
    <row r="12" spans="1:23" ht="42" customHeight="1">
      <c r="A12" s="150">
        <v>157</v>
      </c>
      <c r="B12" s="14"/>
      <c r="C12" s="15">
        <v>2</v>
      </c>
      <c r="D12" s="2">
        <v>10</v>
      </c>
      <c r="E12" s="93" t="s">
        <v>396</v>
      </c>
      <c r="F12" s="152" t="s">
        <v>552</v>
      </c>
      <c r="G12" s="25" t="s">
        <v>553</v>
      </c>
      <c r="H12" s="19" t="s">
        <v>554</v>
      </c>
      <c r="I12" s="8">
        <v>99.5</v>
      </c>
      <c r="J12" s="3">
        <v>100</v>
      </c>
      <c r="K12" s="28" t="s">
        <v>555</v>
      </c>
      <c r="L12" s="16">
        <v>37</v>
      </c>
      <c r="M12" s="1">
        <f>SUM(L12*J12)</f>
        <v>3700</v>
      </c>
      <c r="N12" s="2">
        <f>SUM(M12/I12)</f>
        <v>37.185929648241206</v>
      </c>
      <c r="O12" s="7" t="s">
        <v>41</v>
      </c>
      <c r="P12" s="6" t="s">
        <v>217</v>
      </c>
      <c r="V12" s="149"/>
      <c r="W12" s="149"/>
    </row>
    <row r="13" spans="1:23" ht="42" customHeight="1">
      <c r="A13" s="150">
        <v>158</v>
      </c>
      <c r="B13" s="14"/>
      <c r="C13" s="15">
        <v>3</v>
      </c>
      <c r="D13" s="2"/>
      <c r="E13" s="21" t="s">
        <v>153</v>
      </c>
      <c r="F13" s="152" t="s">
        <v>556</v>
      </c>
      <c r="G13" s="25" t="s">
        <v>557</v>
      </c>
      <c r="H13" s="19" t="s">
        <v>558</v>
      </c>
      <c r="I13" s="8">
        <v>112.5</v>
      </c>
      <c r="J13" s="3">
        <v>100</v>
      </c>
      <c r="K13" s="28" t="s">
        <v>118</v>
      </c>
      <c r="L13" s="159">
        <v>39</v>
      </c>
      <c r="M13" s="1">
        <f>SUM(L13*J13)</f>
        <v>3900</v>
      </c>
      <c r="N13" s="2">
        <f>SUM(M13/I13)</f>
        <v>34.666666666666664</v>
      </c>
      <c r="O13" s="250" t="s">
        <v>868</v>
      </c>
      <c r="P13" s="6" t="s">
        <v>19</v>
      </c>
      <c r="V13" s="149"/>
      <c r="W13" s="149"/>
    </row>
    <row r="14" spans="1:14" ht="24" customHeight="1">
      <c r="A14" s="144"/>
      <c r="B14" s="345" t="s">
        <v>559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6"/>
    </row>
    <row r="15" spans="1:23" s="4" customFormat="1" ht="33.75" customHeight="1">
      <c r="A15" s="5" t="s">
        <v>2</v>
      </c>
      <c r="B15" s="5" t="s">
        <v>4</v>
      </c>
      <c r="C15" s="5" t="s">
        <v>3</v>
      </c>
      <c r="D15" s="5" t="s">
        <v>150</v>
      </c>
      <c r="E15" s="5" t="s">
        <v>152</v>
      </c>
      <c r="F15" s="5" t="s">
        <v>5</v>
      </c>
      <c r="G15" s="5" t="s">
        <v>0</v>
      </c>
      <c r="H15" s="5" t="s">
        <v>6</v>
      </c>
      <c r="I15" s="5" t="s">
        <v>20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154</v>
      </c>
      <c r="O15" s="5" t="s">
        <v>11</v>
      </c>
      <c r="P15" s="5" t="s">
        <v>1</v>
      </c>
      <c r="Q15" s="27"/>
      <c r="R15" s="27"/>
      <c r="S15" s="27"/>
      <c r="T15" s="27"/>
      <c r="U15" s="27"/>
      <c r="V15" s="27"/>
      <c r="W15" s="27"/>
    </row>
    <row r="16" spans="1:23" ht="42" customHeight="1">
      <c r="A16" s="150">
        <v>159</v>
      </c>
      <c r="B16" s="14"/>
      <c r="C16" s="15">
        <v>1</v>
      </c>
      <c r="D16" s="2"/>
      <c r="E16" s="21" t="s">
        <v>153</v>
      </c>
      <c r="F16" s="152" t="s">
        <v>556</v>
      </c>
      <c r="G16" s="25" t="s">
        <v>557</v>
      </c>
      <c r="H16" s="19" t="s">
        <v>558</v>
      </c>
      <c r="I16" s="8">
        <v>112.5</v>
      </c>
      <c r="J16" s="3">
        <v>100</v>
      </c>
      <c r="K16" s="28" t="s">
        <v>118</v>
      </c>
      <c r="L16" s="16">
        <v>39</v>
      </c>
      <c r="M16" s="1">
        <f>SUM(L16*J16)</f>
        <v>3900</v>
      </c>
      <c r="N16" s="2">
        <f>SUM(M16/I16)</f>
        <v>34.666666666666664</v>
      </c>
      <c r="O16" s="7" t="s">
        <v>41</v>
      </c>
      <c r="P16" s="6" t="s">
        <v>19</v>
      </c>
      <c r="V16" s="149"/>
      <c r="W16" s="149"/>
    </row>
    <row r="17" spans="1:23" ht="42" customHeight="1">
      <c r="A17" s="150">
        <v>160</v>
      </c>
      <c r="B17" s="14"/>
      <c r="C17" s="15">
        <v>2</v>
      </c>
      <c r="D17" s="2">
        <v>10</v>
      </c>
      <c r="E17" s="93" t="s">
        <v>396</v>
      </c>
      <c r="F17" s="152" t="s">
        <v>560</v>
      </c>
      <c r="G17" s="25" t="s">
        <v>561</v>
      </c>
      <c r="H17" s="19" t="s">
        <v>562</v>
      </c>
      <c r="I17" s="8">
        <v>106.4</v>
      </c>
      <c r="J17" s="3">
        <v>100</v>
      </c>
      <c r="K17" s="28" t="s">
        <v>223</v>
      </c>
      <c r="L17" s="16">
        <v>26</v>
      </c>
      <c r="M17" s="1">
        <f>SUM(L17*J17)</f>
        <v>2600</v>
      </c>
      <c r="N17" s="2">
        <f>SUM(M17/I17)</f>
        <v>24.43609022556391</v>
      </c>
      <c r="O17" s="7" t="s">
        <v>87</v>
      </c>
      <c r="P17" s="6" t="s">
        <v>13</v>
      </c>
      <c r="V17" s="149"/>
      <c r="W17" s="149"/>
    </row>
    <row r="18" spans="1:14" ht="24" customHeight="1">
      <c r="A18" s="144"/>
      <c r="B18" s="345" t="s">
        <v>563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6"/>
    </row>
    <row r="19" spans="1:23" s="4" customFormat="1" ht="33.75" customHeight="1">
      <c r="A19" s="5" t="s">
        <v>2</v>
      </c>
      <c r="B19" s="5" t="s">
        <v>4</v>
      </c>
      <c r="C19" s="5" t="s">
        <v>3</v>
      </c>
      <c r="D19" s="5" t="s">
        <v>150</v>
      </c>
      <c r="E19" s="5" t="s">
        <v>152</v>
      </c>
      <c r="F19" s="5" t="s">
        <v>5</v>
      </c>
      <c r="G19" s="5" t="s">
        <v>0</v>
      </c>
      <c r="H19" s="5" t="s">
        <v>6</v>
      </c>
      <c r="I19" s="5" t="s">
        <v>20</v>
      </c>
      <c r="J19" s="5" t="s">
        <v>7</v>
      </c>
      <c r="K19" s="5" t="s">
        <v>8</v>
      </c>
      <c r="L19" s="5" t="s">
        <v>9</v>
      </c>
      <c r="M19" s="5" t="s">
        <v>10</v>
      </c>
      <c r="N19" s="5" t="s">
        <v>154</v>
      </c>
      <c r="O19" s="5" t="s">
        <v>11</v>
      </c>
      <c r="P19" s="5" t="s">
        <v>1</v>
      </c>
      <c r="Q19" s="27"/>
      <c r="R19" s="27"/>
      <c r="S19" s="27"/>
      <c r="T19" s="27"/>
      <c r="U19" s="27"/>
      <c r="V19" s="27"/>
      <c r="W19" s="27"/>
    </row>
    <row r="20" spans="1:23" ht="42" customHeight="1">
      <c r="A20" s="150">
        <v>161</v>
      </c>
      <c r="B20" s="14">
        <v>3000</v>
      </c>
      <c r="C20" s="154">
        <v>1</v>
      </c>
      <c r="D20" s="2">
        <v>12</v>
      </c>
      <c r="E20" s="93" t="s">
        <v>582</v>
      </c>
      <c r="F20" s="152" t="s">
        <v>541</v>
      </c>
      <c r="G20" s="25" t="s">
        <v>542</v>
      </c>
      <c r="H20" s="19" t="s">
        <v>543</v>
      </c>
      <c r="I20" s="8">
        <v>108.25</v>
      </c>
      <c r="J20" s="3">
        <v>100</v>
      </c>
      <c r="K20" s="28" t="s">
        <v>544</v>
      </c>
      <c r="L20" s="16">
        <v>62</v>
      </c>
      <c r="M20" s="1">
        <f aca="true" t="shared" si="0" ref="M20:M26">SUM(L20*J20)</f>
        <v>6200</v>
      </c>
      <c r="N20" s="2">
        <f aca="true" t="shared" si="1" ref="N20:N26">SUM(M20/I20)</f>
        <v>57.274826789838336</v>
      </c>
      <c r="O20" s="7" t="s">
        <v>163</v>
      </c>
      <c r="P20" s="6" t="s">
        <v>471</v>
      </c>
      <c r="W20" s="149"/>
    </row>
    <row r="21" spans="1:23" ht="42" customHeight="1">
      <c r="A21" s="150">
        <v>162</v>
      </c>
      <c r="B21" s="14">
        <v>2000</v>
      </c>
      <c r="C21" s="154">
        <v>2</v>
      </c>
      <c r="D21" s="2"/>
      <c r="E21" s="21" t="s">
        <v>153</v>
      </c>
      <c r="F21" s="152" t="s">
        <v>564</v>
      </c>
      <c r="G21" s="25" t="s">
        <v>565</v>
      </c>
      <c r="H21" s="19" t="s">
        <v>566</v>
      </c>
      <c r="I21" s="8">
        <v>102.45</v>
      </c>
      <c r="J21" s="3">
        <v>100</v>
      </c>
      <c r="K21" s="28" t="s">
        <v>567</v>
      </c>
      <c r="L21" s="16">
        <v>50</v>
      </c>
      <c r="M21" s="1">
        <f t="shared" si="0"/>
        <v>5000</v>
      </c>
      <c r="N21" s="2">
        <f t="shared" si="1"/>
        <v>48.804294777940456</v>
      </c>
      <c r="O21" s="158" t="s">
        <v>459</v>
      </c>
      <c r="P21" s="6" t="s">
        <v>32</v>
      </c>
      <c r="W21" s="149"/>
    </row>
    <row r="22" spans="1:23" ht="42" customHeight="1">
      <c r="A22" s="150">
        <v>163</v>
      </c>
      <c r="B22" s="14">
        <v>1000</v>
      </c>
      <c r="C22" s="154">
        <v>3</v>
      </c>
      <c r="D22" s="2"/>
      <c r="E22" s="21" t="s">
        <v>153</v>
      </c>
      <c r="F22" s="152" t="s">
        <v>568</v>
      </c>
      <c r="G22" s="25" t="s">
        <v>569</v>
      </c>
      <c r="H22" s="19" t="s">
        <v>570</v>
      </c>
      <c r="I22" s="8">
        <v>98.8</v>
      </c>
      <c r="J22" s="3">
        <v>100</v>
      </c>
      <c r="K22" s="28" t="s">
        <v>571</v>
      </c>
      <c r="L22" s="16">
        <v>44</v>
      </c>
      <c r="M22" s="1">
        <f t="shared" si="0"/>
        <v>4400</v>
      </c>
      <c r="N22" s="2">
        <f t="shared" si="1"/>
        <v>44.53441295546559</v>
      </c>
      <c r="O22" s="158" t="s">
        <v>459</v>
      </c>
      <c r="P22" s="6" t="s">
        <v>13</v>
      </c>
      <c r="W22" s="149"/>
    </row>
    <row r="23" spans="1:23" ht="42" customHeight="1">
      <c r="A23" s="150">
        <v>164</v>
      </c>
      <c r="B23" s="14"/>
      <c r="C23" s="154">
        <v>4</v>
      </c>
      <c r="D23" s="2"/>
      <c r="E23" s="21" t="s">
        <v>153</v>
      </c>
      <c r="F23" s="151" t="s">
        <v>23</v>
      </c>
      <c r="G23" s="25" t="s">
        <v>572</v>
      </c>
      <c r="H23" s="19" t="s">
        <v>573</v>
      </c>
      <c r="I23" s="8">
        <v>91.25</v>
      </c>
      <c r="J23" s="3">
        <v>100</v>
      </c>
      <c r="K23" s="18" t="s">
        <v>144</v>
      </c>
      <c r="L23" s="16">
        <v>40</v>
      </c>
      <c r="M23" s="1">
        <f t="shared" si="0"/>
        <v>4000</v>
      </c>
      <c r="N23" s="2">
        <f t="shared" si="1"/>
        <v>43.83561643835616</v>
      </c>
      <c r="O23" s="7" t="s">
        <v>459</v>
      </c>
      <c r="P23" s="6" t="s">
        <v>148</v>
      </c>
      <c r="W23" s="149"/>
    </row>
    <row r="24" spans="1:23" ht="42" customHeight="1">
      <c r="A24" s="150">
        <v>165</v>
      </c>
      <c r="B24" s="14"/>
      <c r="C24" s="154">
        <v>5</v>
      </c>
      <c r="D24" s="2"/>
      <c r="E24" s="21" t="s">
        <v>153</v>
      </c>
      <c r="F24" s="151" t="s">
        <v>552</v>
      </c>
      <c r="G24" s="25" t="s">
        <v>553</v>
      </c>
      <c r="H24" s="19" t="s">
        <v>554</v>
      </c>
      <c r="I24" s="8">
        <v>99.5</v>
      </c>
      <c r="J24" s="3">
        <v>100</v>
      </c>
      <c r="K24" s="28" t="s">
        <v>555</v>
      </c>
      <c r="L24" s="16">
        <v>37</v>
      </c>
      <c r="M24" s="1">
        <f t="shared" si="0"/>
        <v>3700</v>
      </c>
      <c r="N24" s="2">
        <f t="shared" si="1"/>
        <v>37.185929648241206</v>
      </c>
      <c r="O24" s="7" t="s">
        <v>41</v>
      </c>
      <c r="P24" s="6" t="s">
        <v>217</v>
      </c>
      <c r="W24" s="149"/>
    </row>
    <row r="25" spans="1:23" ht="42" customHeight="1">
      <c r="A25" s="150">
        <v>166</v>
      </c>
      <c r="B25" s="14"/>
      <c r="C25" s="15">
        <v>7</v>
      </c>
      <c r="D25" s="2"/>
      <c r="E25" s="6" t="s">
        <v>153</v>
      </c>
      <c r="F25" s="151" t="s">
        <v>574</v>
      </c>
      <c r="G25" s="25" t="s">
        <v>575</v>
      </c>
      <c r="H25" s="19" t="s">
        <v>576</v>
      </c>
      <c r="I25" s="8">
        <v>95.3</v>
      </c>
      <c r="J25" s="3">
        <v>100</v>
      </c>
      <c r="K25" s="18" t="s">
        <v>528</v>
      </c>
      <c r="L25" s="16">
        <v>34</v>
      </c>
      <c r="M25" s="1">
        <f t="shared" si="0"/>
        <v>3400</v>
      </c>
      <c r="N25" s="2">
        <f t="shared" si="1"/>
        <v>35.67681007345226</v>
      </c>
      <c r="O25" s="7" t="s">
        <v>41</v>
      </c>
      <c r="P25" s="6" t="s">
        <v>220</v>
      </c>
      <c r="W25" s="149"/>
    </row>
    <row r="26" spans="1:23" ht="42" customHeight="1">
      <c r="A26" s="150">
        <v>167</v>
      </c>
      <c r="B26" s="14"/>
      <c r="C26" s="15">
        <v>6</v>
      </c>
      <c r="D26" s="2"/>
      <c r="E26" s="6" t="s">
        <v>153</v>
      </c>
      <c r="F26" s="151" t="s">
        <v>556</v>
      </c>
      <c r="G26" s="25" t="s">
        <v>557</v>
      </c>
      <c r="H26" s="19" t="s">
        <v>558</v>
      </c>
      <c r="I26" s="8">
        <v>112.5</v>
      </c>
      <c r="J26" s="3">
        <v>100</v>
      </c>
      <c r="K26" s="18" t="s">
        <v>118</v>
      </c>
      <c r="L26" s="16">
        <v>39</v>
      </c>
      <c r="M26" s="1">
        <f t="shared" si="0"/>
        <v>3900</v>
      </c>
      <c r="N26" s="2">
        <f t="shared" si="1"/>
        <v>34.666666666666664</v>
      </c>
      <c r="O26" s="7" t="s">
        <v>41</v>
      </c>
      <c r="P26" s="6" t="s">
        <v>19</v>
      </c>
      <c r="V26" s="149"/>
      <c r="W26" s="149"/>
    </row>
    <row r="27" spans="1:14" ht="24" customHeight="1">
      <c r="A27" s="144"/>
      <c r="B27" s="345" t="s">
        <v>577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6"/>
    </row>
    <row r="28" spans="1:14" ht="22.5" customHeight="1">
      <c r="A28" s="160"/>
      <c r="B28" s="377" t="s">
        <v>578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9"/>
    </row>
    <row r="29" spans="1:23" s="4" customFormat="1" ht="33.75" customHeight="1">
      <c r="A29" s="5" t="s">
        <v>2</v>
      </c>
      <c r="B29" s="5" t="s">
        <v>4</v>
      </c>
      <c r="C29" s="5" t="s">
        <v>3</v>
      </c>
      <c r="D29" s="5" t="s">
        <v>150</v>
      </c>
      <c r="E29" s="5" t="s">
        <v>152</v>
      </c>
      <c r="F29" s="5" t="s">
        <v>5</v>
      </c>
      <c r="G29" s="5" t="s">
        <v>0</v>
      </c>
      <c r="H29" s="5" t="s">
        <v>6</v>
      </c>
      <c r="I29" s="5" t="s">
        <v>20</v>
      </c>
      <c r="J29" s="5" t="s">
        <v>7</v>
      </c>
      <c r="K29" s="5" t="s">
        <v>8</v>
      </c>
      <c r="L29" s="5" t="s">
        <v>9</v>
      </c>
      <c r="M29" s="5" t="s">
        <v>10</v>
      </c>
      <c r="N29" s="5" t="s">
        <v>154</v>
      </c>
      <c r="O29" s="5" t="s">
        <v>11</v>
      </c>
      <c r="P29" s="5" t="s">
        <v>1</v>
      </c>
      <c r="Q29" s="27"/>
      <c r="R29" s="27"/>
      <c r="S29" s="27"/>
      <c r="T29" s="27"/>
      <c r="U29" s="27"/>
      <c r="V29" s="27"/>
      <c r="W29" s="27"/>
    </row>
    <row r="30" spans="1:23" ht="42" customHeight="1">
      <c r="A30" s="7"/>
      <c r="B30" s="14"/>
      <c r="C30" s="15">
        <v>1</v>
      </c>
      <c r="D30" s="2"/>
      <c r="E30" s="6" t="s">
        <v>153</v>
      </c>
      <c r="F30" s="151" t="s">
        <v>541</v>
      </c>
      <c r="G30" s="25" t="s">
        <v>542</v>
      </c>
      <c r="H30" s="19" t="s">
        <v>543</v>
      </c>
      <c r="I30" s="8">
        <v>108.25</v>
      </c>
      <c r="J30" s="3">
        <v>100</v>
      </c>
      <c r="K30" s="18" t="s">
        <v>544</v>
      </c>
      <c r="L30" s="164">
        <v>62</v>
      </c>
      <c r="M30" s="1">
        <f aca="true" t="shared" si="2" ref="M30:M35">SUM(L30*J30)</f>
        <v>6200</v>
      </c>
      <c r="N30" s="2">
        <f aca="true" t="shared" si="3" ref="N30:N35">SUM(M30/I30)</f>
        <v>57.274826789838336</v>
      </c>
      <c r="O30" s="7" t="s">
        <v>163</v>
      </c>
      <c r="P30" s="6" t="s">
        <v>471</v>
      </c>
      <c r="V30" s="149"/>
      <c r="W30" s="149"/>
    </row>
    <row r="31" spans="1:23" ht="42" customHeight="1">
      <c r="A31" s="7"/>
      <c r="B31" s="14"/>
      <c r="C31" s="15">
        <v>2</v>
      </c>
      <c r="D31" s="2"/>
      <c r="E31" s="6" t="s">
        <v>153</v>
      </c>
      <c r="F31" s="151" t="s">
        <v>564</v>
      </c>
      <c r="G31" s="25" t="s">
        <v>565</v>
      </c>
      <c r="H31" s="19" t="s">
        <v>566</v>
      </c>
      <c r="I31" s="8">
        <v>102.45</v>
      </c>
      <c r="J31" s="3">
        <v>100</v>
      </c>
      <c r="K31" s="18" t="s">
        <v>567</v>
      </c>
      <c r="L31" s="16">
        <v>50</v>
      </c>
      <c r="M31" s="1">
        <f t="shared" si="2"/>
        <v>5000</v>
      </c>
      <c r="N31" s="2">
        <f t="shared" si="3"/>
        <v>48.804294777940456</v>
      </c>
      <c r="O31" s="7" t="s">
        <v>12</v>
      </c>
      <c r="P31" s="6" t="s">
        <v>32</v>
      </c>
      <c r="V31" s="149"/>
      <c r="W31" s="149"/>
    </row>
    <row r="32" spans="1:23" ht="42" customHeight="1">
      <c r="A32" s="7"/>
      <c r="B32" s="14"/>
      <c r="C32" s="15">
        <v>3</v>
      </c>
      <c r="D32" s="2"/>
      <c r="E32" s="6" t="s">
        <v>153</v>
      </c>
      <c r="F32" s="151" t="s">
        <v>568</v>
      </c>
      <c r="G32" s="25" t="s">
        <v>569</v>
      </c>
      <c r="H32" s="19" t="s">
        <v>570</v>
      </c>
      <c r="I32" s="8">
        <v>98.8</v>
      </c>
      <c r="J32" s="3">
        <v>100</v>
      </c>
      <c r="K32" s="18" t="s">
        <v>571</v>
      </c>
      <c r="L32" s="16">
        <v>44</v>
      </c>
      <c r="M32" s="1">
        <f t="shared" si="2"/>
        <v>4400</v>
      </c>
      <c r="N32" s="2">
        <f t="shared" si="3"/>
        <v>44.53441295546559</v>
      </c>
      <c r="O32" s="7" t="s">
        <v>12</v>
      </c>
      <c r="P32" s="6" t="s">
        <v>13</v>
      </c>
      <c r="V32" s="149"/>
      <c r="W32" s="149"/>
    </row>
    <row r="33" spans="1:23" ht="42" customHeight="1">
      <c r="A33" s="7"/>
      <c r="B33" s="14"/>
      <c r="C33" s="15">
        <v>4</v>
      </c>
      <c r="D33" s="2"/>
      <c r="E33" s="6" t="s">
        <v>153</v>
      </c>
      <c r="F33" s="151" t="s">
        <v>23</v>
      </c>
      <c r="G33" s="25" t="s">
        <v>572</v>
      </c>
      <c r="H33" s="19" t="s">
        <v>573</v>
      </c>
      <c r="I33" s="8">
        <v>91.25</v>
      </c>
      <c r="J33" s="3">
        <v>100</v>
      </c>
      <c r="K33" s="18" t="s">
        <v>144</v>
      </c>
      <c r="L33" s="164">
        <v>40</v>
      </c>
      <c r="M33" s="1">
        <f t="shared" si="2"/>
        <v>4000</v>
      </c>
      <c r="N33" s="2">
        <f t="shared" si="3"/>
        <v>43.83561643835616</v>
      </c>
      <c r="O33" s="7" t="s">
        <v>12</v>
      </c>
      <c r="P33" s="6" t="s">
        <v>148</v>
      </c>
      <c r="V33" s="149"/>
      <c r="W33" s="149"/>
    </row>
    <row r="34" spans="1:23" ht="42" customHeight="1">
      <c r="A34" s="7"/>
      <c r="B34" s="14"/>
      <c r="C34" s="15">
        <v>5</v>
      </c>
      <c r="D34" s="2"/>
      <c r="E34" s="6" t="s">
        <v>153</v>
      </c>
      <c r="F34" s="151" t="s">
        <v>552</v>
      </c>
      <c r="G34" s="25" t="s">
        <v>553</v>
      </c>
      <c r="H34" s="19" t="s">
        <v>554</v>
      </c>
      <c r="I34" s="8">
        <v>99.5</v>
      </c>
      <c r="J34" s="3">
        <v>100</v>
      </c>
      <c r="K34" s="18" t="s">
        <v>555</v>
      </c>
      <c r="L34" s="16">
        <v>37</v>
      </c>
      <c r="M34" s="1">
        <f t="shared" si="2"/>
        <v>3700</v>
      </c>
      <c r="N34" s="2">
        <f t="shared" si="3"/>
        <v>37.185929648241206</v>
      </c>
      <c r="O34" s="7" t="s">
        <v>41</v>
      </c>
      <c r="P34" s="6" t="s">
        <v>217</v>
      </c>
      <c r="V34" s="149"/>
      <c r="W34" s="149"/>
    </row>
    <row r="35" spans="1:23" ht="42" customHeight="1">
      <c r="A35" s="7"/>
      <c r="B35" s="14"/>
      <c r="C35" s="15">
        <v>6</v>
      </c>
      <c r="D35" s="2"/>
      <c r="E35" s="6" t="s">
        <v>153</v>
      </c>
      <c r="F35" s="151" t="s">
        <v>574</v>
      </c>
      <c r="G35" s="25" t="s">
        <v>575</v>
      </c>
      <c r="H35" s="19" t="s">
        <v>576</v>
      </c>
      <c r="I35" s="8">
        <v>95.3</v>
      </c>
      <c r="J35" s="3">
        <v>100</v>
      </c>
      <c r="K35" s="18" t="s">
        <v>528</v>
      </c>
      <c r="L35" s="164">
        <v>34</v>
      </c>
      <c r="M35" s="1">
        <f t="shared" si="2"/>
        <v>3400</v>
      </c>
      <c r="N35" s="2">
        <f t="shared" si="3"/>
        <v>35.67681007345226</v>
      </c>
      <c r="O35" s="7" t="s">
        <v>41</v>
      </c>
      <c r="P35" s="6" t="s">
        <v>220</v>
      </c>
      <c r="V35" s="149"/>
      <c r="W35" s="149"/>
    </row>
    <row r="36" spans="1:14" ht="22.5" customHeight="1">
      <c r="A36" s="160"/>
      <c r="B36" s="377" t="s">
        <v>538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9"/>
    </row>
    <row r="37" spans="1:23" s="4" customFormat="1" ht="33.75" customHeight="1">
      <c r="A37" s="5" t="s">
        <v>2</v>
      </c>
      <c r="B37" s="5" t="s">
        <v>4</v>
      </c>
      <c r="C37" s="5" t="s">
        <v>3</v>
      </c>
      <c r="D37" s="5" t="s">
        <v>150</v>
      </c>
      <c r="E37" s="5" t="s">
        <v>152</v>
      </c>
      <c r="F37" s="5" t="s">
        <v>5</v>
      </c>
      <c r="G37" s="5" t="s">
        <v>0</v>
      </c>
      <c r="H37" s="5" t="s">
        <v>6</v>
      </c>
      <c r="I37" s="5" t="s">
        <v>20</v>
      </c>
      <c r="J37" s="5" t="s">
        <v>7</v>
      </c>
      <c r="K37" s="5" t="s">
        <v>8</v>
      </c>
      <c r="L37" s="5" t="s">
        <v>9</v>
      </c>
      <c r="M37" s="5" t="s">
        <v>10</v>
      </c>
      <c r="N37" s="5" t="s">
        <v>154</v>
      </c>
      <c r="O37" s="5" t="s">
        <v>331</v>
      </c>
      <c r="P37" s="5" t="s">
        <v>356</v>
      </c>
      <c r="Q37" s="5" t="s">
        <v>1</v>
      </c>
      <c r="R37" s="27"/>
      <c r="S37" s="27"/>
      <c r="T37" s="27"/>
      <c r="U37" s="27"/>
      <c r="V37" s="27"/>
      <c r="W37" s="27"/>
    </row>
    <row r="38" spans="1:24" ht="42" customHeight="1">
      <c r="A38" s="7"/>
      <c r="B38" s="14"/>
      <c r="C38" s="15"/>
      <c r="D38" s="2"/>
      <c r="E38" s="6" t="s">
        <v>153</v>
      </c>
      <c r="F38" s="151" t="s">
        <v>541</v>
      </c>
      <c r="G38" s="25" t="s">
        <v>542</v>
      </c>
      <c r="H38" s="19" t="s">
        <v>543</v>
      </c>
      <c r="I38" s="8">
        <v>108.25</v>
      </c>
      <c r="J38" s="3">
        <v>100</v>
      </c>
      <c r="K38" s="18" t="s">
        <v>544</v>
      </c>
      <c r="L38" s="164">
        <v>62</v>
      </c>
      <c r="M38" s="1">
        <f aca="true" t="shared" si="4" ref="M38:M43">SUM(L38*J38)</f>
        <v>6200</v>
      </c>
      <c r="N38" s="2">
        <f aca="true" t="shared" si="5" ref="N38:N43">SUM(M38/I38)</f>
        <v>57.274826789838336</v>
      </c>
      <c r="O38" s="156">
        <f aca="true" t="shared" si="6" ref="O38:O43">SUM(L38+L30)</f>
        <v>124</v>
      </c>
      <c r="P38" s="155" t="s">
        <v>163</v>
      </c>
      <c r="Q38" s="6" t="s">
        <v>471</v>
      </c>
      <c r="V38" s="149"/>
      <c r="W38" s="149"/>
      <c r="X38" s="149"/>
    </row>
    <row r="39" spans="1:24" ht="42" customHeight="1">
      <c r="A39" s="7"/>
      <c r="B39" s="14"/>
      <c r="C39" s="15"/>
      <c r="D39" s="2"/>
      <c r="E39" s="6" t="s">
        <v>153</v>
      </c>
      <c r="F39" s="151" t="s">
        <v>564</v>
      </c>
      <c r="G39" s="25" t="s">
        <v>565</v>
      </c>
      <c r="H39" s="19" t="s">
        <v>566</v>
      </c>
      <c r="I39" s="8">
        <v>102.45</v>
      </c>
      <c r="J39" s="3">
        <v>100</v>
      </c>
      <c r="K39" s="18" t="s">
        <v>567</v>
      </c>
      <c r="L39" s="16">
        <v>0</v>
      </c>
      <c r="M39" s="1">
        <f t="shared" si="4"/>
        <v>0</v>
      </c>
      <c r="N39" s="2">
        <f t="shared" si="5"/>
        <v>0</v>
      </c>
      <c r="O39" s="156">
        <f t="shared" si="6"/>
        <v>50</v>
      </c>
      <c r="P39" s="157"/>
      <c r="Q39" s="6" t="s">
        <v>32</v>
      </c>
      <c r="V39" s="149"/>
      <c r="W39" s="149"/>
      <c r="X39" s="149"/>
    </row>
    <row r="40" spans="1:24" ht="42" customHeight="1">
      <c r="A40" s="7"/>
      <c r="B40" s="14"/>
      <c r="C40" s="15"/>
      <c r="D40" s="2"/>
      <c r="E40" s="6" t="s">
        <v>153</v>
      </c>
      <c r="F40" s="151" t="s">
        <v>568</v>
      </c>
      <c r="G40" s="25" t="s">
        <v>569</v>
      </c>
      <c r="H40" s="19" t="s">
        <v>570</v>
      </c>
      <c r="I40" s="8">
        <v>98.8</v>
      </c>
      <c r="J40" s="3">
        <v>100</v>
      </c>
      <c r="K40" s="18" t="s">
        <v>571</v>
      </c>
      <c r="L40" s="16">
        <v>0</v>
      </c>
      <c r="M40" s="1">
        <f t="shared" si="4"/>
        <v>0</v>
      </c>
      <c r="N40" s="2">
        <f t="shared" si="5"/>
        <v>0</v>
      </c>
      <c r="O40" s="156">
        <f t="shared" si="6"/>
        <v>44</v>
      </c>
      <c r="P40" s="157"/>
      <c r="Q40" s="6" t="s">
        <v>13</v>
      </c>
      <c r="V40" s="149"/>
      <c r="W40" s="149"/>
      <c r="X40" s="149"/>
    </row>
    <row r="41" spans="1:24" ht="42" customHeight="1">
      <c r="A41" s="7"/>
      <c r="B41" s="14"/>
      <c r="C41" s="15"/>
      <c r="D41" s="2"/>
      <c r="E41" s="6" t="s">
        <v>153</v>
      </c>
      <c r="F41" s="151" t="s">
        <v>23</v>
      </c>
      <c r="G41" s="25" t="s">
        <v>572</v>
      </c>
      <c r="H41" s="19" t="s">
        <v>573</v>
      </c>
      <c r="I41" s="8">
        <v>91.25</v>
      </c>
      <c r="J41" s="3">
        <v>100</v>
      </c>
      <c r="K41" s="18" t="s">
        <v>144</v>
      </c>
      <c r="L41" s="164">
        <v>42</v>
      </c>
      <c r="M41" s="1">
        <f t="shared" si="4"/>
        <v>4200</v>
      </c>
      <c r="N41" s="2">
        <f t="shared" si="5"/>
        <v>46.02739726027397</v>
      </c>
      <c r="O41" s="156">
        <f t="shared" si="6"/>
        <v>82</v>
      </c>
      <c r="P41" s="157" t="s">
        <v>12</v>
      </c>
      <c r="Q41" s="6" t="s">
        <v>148</v>
      </c>
      <c r="V41" s="149"/>
      <c r="W41" s="149"/>
      <c r="X41" s="149"/>
    </row>
    <row r="42" spans="1:24" ht="42" customHeight="1">
      <c r="A42" s="7"/>
      <c r="B42" s="14"/>
      <c r="C42" s="15"/>
      <c r="D42" s="2"/>
      <c r="E42" s="6" t="s">
        <v>153</v>
      </c>
      <c r="F42" s="151" t="s">
        <v>552</v>
      </c>
      <c r="G42" s="25" t="s">
        <v>553</v>
      </c>
      <c r="H42" s="19" t="s">
        <v>554</v>
      </c>
      <c r="I42" s="8">
        <v>99.5</v>
      </c>
      <c r="J42" s="3">
        <v>100</v>
      </c>
      <c r="K42" s="18" t="s">
        <v>555</v>
      </c>
      <c r="L42" s="16">
        <v>0</v>
      </c>
      <c r="M42" s="1">
        <f t="shared" si="4"/>
        <v>0</v>
      </c>
      <c r="N42" s="2">
        <f t="shared" si="5"/>
        <v>0</v>
      </c>
      <c r="O42" s="156">
        <f t="shared" si="6"/>
        <v>37</v>
      </c>
      <c r="P42" s="157"/>
      <c r="Q42" s="6" t="s">
        <v>217</v>
      </c>
      <c r="V42" s="149"/>
      <c r="W42" s="149"/>
      <c r="X42" s="149"/>
    </row>
    <row r="43" spans="1:24" ht="42" customHeight="1">
      <c r="A43" s="7"/>
      <c r="B43" s="14"/>
      <c r="C43" s="15"/>
      <c r="D43" s="2"/>
      <c r="E43" s="6" t="s">
        <v>153</v>
      </c>
      <c r="F43" s="151" t="s">
        <v>107</v>
      </c>
      <c r="G43" s="25" t="s">
        <v>575</v>
      </c>
      <c r="H43" s="19" t="s">
        <v>576</v>
      </c>
      <c r="I43" s="8">
        <v>95.3</v>
      </c>
      <c r="J43" s="3">
        <v>100</v>
      </c>
      <c r="K43" s="18" t="s">
        <v>528</v>
      </c>
      <c r="L43" s="164">
        <v>32</v>
      </c>
      <c r="M43" s="1">
        <f t="shared" si="4"/>
        <v>3200</v>
      </c>
      <c r="N43" s="2">
        <f t="shared" si="5"/>
        <v>33.5781741867786</v>
      </c>
      <c r="O43" s="156">
        <f t="shared" si="6"/>
        <v>66</v>
      </c>
      <c r="P43" s="157" t="s">
        <v>41</v>
      </c>
      <c r="Q43" s="6" t="s">
        <v>220</v>
      </c>
      <c r="V43" s="149"/>
      <c r="W43" s="149"/>
      <c r="X43" s="149"/>
    </row>
    <row r="44" spans="1:14" ht="22.5" customHeight="1">
      <c r="A44" s="160"/>
      <c r="B44" s="380" t="s">
        <v>579</v>
      </c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2"/>
    </row>
    <row r="45" spans="1:23" s="4" customFormat="1" ht="33.75" customHeight="1">
      <c r="A45" s="5" t="s">
        <v>2</v>
      </c>
      <c r="B45" s="5" t="s">
        <v>4</v>
      </c>
      <c r="C45" s="5" t="s">
        <v>3</v>
      </c>
      <c r="D45" s="5" t="s">
        <v>150</v>
      </c>
      <c r="E45" s="5" t="s">
        <v>152</v>
      </c>
      <c r="F45" s="5" t="s">
        <v>5</v>
      </c>
      <c r="G45" s="5" t="s">
        <v>0</v>
      </c>
      <c r="H45" s="5" t="s">
        <v>6</v>
      </c>
      <c r="I45" s="5" t="s">
        <v>20</v>
      </c>
      <c r="J45" s="5" t="s">
        <v>7</v>
      </c>
      <c r="K45" s="5" t="s">
        <v>8</v>
      </c>
      <c r="L45" s="5" t="s">
        <v>9</v>
      </c>
      <c r="M45" s="5" t="s">
        <v>10</v>
      </c>
      <c r="N45" s="5" t="s">
        <v>154</v>
      </c>
      <c r="O45" s="5" t="s">
        <v>11</v>
      </c>
      <c r="P45" s="5" t="s">
        <v>326</v>
      </c>
      <c r="Q45" s="139" t="s">
        <v>325</v>
      </c>
      <c r="R45" s="27" t="s">
        <v>11</v>
      </c>
      <c r="S45" s="27" t="s">
        <v>1</v>
      </c>
      <c r="T45" s="27"/>
      <c r="U45" s="27"/>
      <c r="V45" s="27"/>
      <c r="W45" s="27"/>
    </row>
    <row r="46" spans="1:26" ht="42" customHeight="1">
      <c r="A46" s="150">
        <v>168</v>
      </c>
      <c r="B46" s="14"/>
      <c r="C46" s="167">
        <v>1</v>
      </c>
      <c r="D46" s="2">
        <v>7</v>
      </c>
      <c r="E46" s="6" t="s">
        <v>153</v>
      </c>
      <c r="F46" s="151" t="s">
        <v>541</v>
      </c>
      <c r="G46" s="25" t="s">
        <v>542</v>
      </c>
      <c r="H46" s="19" t="s">
        <v>543</v>
      </c>
      <c r="I46" s="8">
        <v>108.25</v>
      </c>
      <c r="J46" s="3">
        <v>100</v>
      </c>
      <c r="K46" s="18" t="s">
        <v>544</v>
      </c>
      <c r="L46" s="164">
        <v>47</v>
      </c>
      <c r="M46" s="1">
        <f aca="true" t="shared" si="7" ref="M46:M51">SUM(L46*J46)</f>
        <v>4700</v>
      </c>
      <c r="N46" s="2">
        <f aca="true" t="shared" si="8" ref="N46:N51">SUM(M46/I46)</f>
        <v>43.418013856812934</v>
      </c>
      <c r="O46" s="7" t="s">
        <v>12</v>
      </c>
      <c r="P46" s="159">
        <f aca="true" t="shared" si="9" ref="P46:P51">SUM(L46+O38)</f>
        <v>171</v>
      </c>
      <c r="Q46" s="161">
        <v>157.96766743648962</v>
      </c>
      <c r="R46" s="162" t="s">
        <v>1001</v>
      </c>
      <c r="S46" s="6" t="s">
        <v>471</v>
      </c>
      <c r="V46" s="149"/>
      <c r="W46" s="149"/>
      <c r="X46" s="149"/>
      <c r="Y46" s="149"/>
      <c r="Z46" s="149"/>
    </row>
    <row r="47" spans="1:26" ht="42" customHeight="1">
      <c r="A47" s="150">
        <v>169</v>
      </c>
      <c r="B47" s="14"/>
      <c r="C47" s="82">
        <v>4</v>
      </c>
      <c r="D47" s="2"/>
      <c r="E47" s="6" t="s">
        <v>153</v>
      </c>
      <c r="F47" s="151" t="s">
        <v>564</v>
      </c>
      <c r="G47" s="25" t="s">
        <v>565</v>
      </c>
      <c r="H47" s="19" t="s">
        <v>566</v>
      </c>
      <c r="I47" s="8">
        <v>102.45</v>
      </c>
      <c r="J47" s="3">
        <v>100</v>
      </c>
      <c r="K47" s="18" t="s">
        <v>567</v>
      </c>
      <c r="L47" s="16">
        <v>0</v>
      </c>
      <c r="M47" s="1">
        <f t="shared" si="7"/>
        <v>0</v>
      </c>
      <c r="N47" s="2">
        <f t="shared" si="8"/>
        <v>0</v>
      </c>
      <c r="O47" s="7"/>
      <c r="P47" s="16">
        <f t="shared" si="9"/>
        <v>50</v>
      </c>
      <c r="Q47" s="161">
        <v>48.804294777940456</v>
      </c>
      <c r="R47" s="162"/>
      <c r="S47" s="6" t="s">
        <v>32</v>
      </c>
      <c r="V47" s="149"/>
      <c r="W47" s="149"/>
      <c r="X47" s="149"/>
      <c r="Y47" s="149"/>
      <c r="Z47" s="149"/>
    </row>
    <row r="48" spans="1:26" ht="42" customHeight="1">
      <c r="A48" s="150">
        <v>170</v>
      </c>
      <c r="B48" s="14"/>
      <c r="C48" s="82">
        <v>5</v>
      </c>
      <c r="D48" s="2"/>
      <c r="E48" s="6" t="s">
        <v>153</v>
      </c>
      <c r="F48" s="151" t="s">
        <v>568</v>
      </c>
      <c r="G48" s="25" t="s">
        <v>569</v>
      </c>
      <c r="H48" s="19" t="s">
        <v>570</v>
      </c>
      <c r="I48" s="8">
        <v>98.8</v>
      </c>
      <c r="J48" s="3">
        <v>100</v>
      </c>
      <c r="K48" s="18" t="s">
        <v>571</v>
      </c>
      <c r="L48" s="16">
        <v>0</v>
      </c>
      <c r="M48" s="1">
        <f t="shared" si="7"/>
        <v>0</v>
      </c>
      <c r="N48" s="2">
        <f t="shared" si="8"/>
        <v>0</v>
      </c>
      <c r="O48" s="7"/>
      <c r="P48" s="16">
        <f t="shared" si="9"/>
        <v>44</v>
      </c>
      <c r="Q48" s="161">
        <v>44.53441295546559</v>
      </c>
      <c r="R48" s="7"/>
      <c r="S48" s="6" t="s">
        <v>13</v>
      </c>
      <c r="V48" s="149"/>
      <c r="W48" s="149"/>
      <c r="X48" s="149"/>
      <c r="Y48" s="149"/>
      <c r="Z48" s="149"/>
    </row>
    <row r="49" spans="1:26" ht="42" customHeight="1">
      <c r="A49" s="150">
        <v>171</v>
      </c>
      <c r="B49" s="14"/>
      <c r="C49" s="167">
        <v>2</v>
      </c>
      <c r="D49" s="2"/>
      <c r="E49" s="6" t="s">
        <v>153</v>
      </c>
      <c r="F49" s="151" t="s">
        <v>23</v>
      </c>
      <c r="G49" s="25" t="s">
        <v>572</v>
      </c>
      <c r="H49" s="19" t="s">
        <v>573</v>
      </c>
      <c r="I49" s="8">
        <v>91.25</v>
      </c>
      <c r="J49" s="3">
        <v>100</v>
      </c>
      <c r="K49" s="18" t="s">
        <v>144</v>
      </c>
      <c r="L49" s="164">
        <v>35</v>
      </c>
      <c r="M49" s="1">
        <f t="shared" si="7"/>
        <v>3500</v>
      </c>
      <c r="N49" s="2">
        <f t="shared" si="8"/>
        <v>38.35616438356164</v>
      </c>
      <c r="O49" s="7" t="s">
        <v>41</v>
      </c>
      <c r="P49" s="16">
        <f t="shared" si="9"/>
        <v>117</v>
      </c>
      <c r="Q49" s="161">
        <v>128.21917808219177</v>
      </c>
      <c r="R49" s="7"/>
      <c r="S49" s="6" t="s">
        <v>148</v>
      </c>
      <c r="V49" s="149"/>
      <c r="W49" s="149"/>
      <c r="X49" s="149"/>
      <c r="Y49" s="149"/>
      <c r="Z49" s="149"/>
    </row>
    <row r="50" spans="1:26" ht="42" customHeight="1">
      <c r="A50" s="150">
        <v>172</v>
      </c>
      <c r="B50" s="14"/>
      <c r="C50" s="82">
        <v>6</v>
      </c>
      <c r="D50" s="2"/>
      <c r="E50" s="6" t="s">
        <v>153</v>
      </c>
      <c r="F50" s="151" t="s">
        <v>552</v>
      </c>
      <c r="G50" s="25" t="s">
        <v>553</v>
      </c>
      <c r="H50" s="19" t="s">
        <v>554</v>
      </c>
      <c r="I50" s="8">
        <v>99.5</v>
      </c>
      <c r="J50" s="3">
        <v>100</v>
      </c>
      <c r="K50" s="18" t="s">
        <v>555</v>
      </c>
      <c r="L50" s="16">
        <v>0</v>
      </c>
      <c r="M50" s="1">
        <f t="shared" si="7"/>
        <v>0</v>
      </c>
      <c r="N50" s="2">
        <f t="shared" si="8"/>
        <v>0</v>
      </c>
      <c r="O50" s="7"/>
      <c r="P50" s="16">
        <f t="shared" si="9"/>
        <v>37</v>
      </c>
      <c r="Q50" s="161">
        <v>37.185929648241206</v>
      </c>
      <c r="R50" s="7"/>
      <c r="S50" s="6" t="s">
        <v>217</v>
      </c>
      <c r="V50" s="149"/>
      <c r="W50" s="149"/>
      <c r="X50" s="149"/>
      <c r="Y50" s="149"/>
      <c r="Z50" s="149"/>
    </row>
    <row r="51" spans="1:26" ht="42" customHeight="1">
      <c r="A51" s="150">
        <v>173</v>
      </c>
      <c r="B51" s="14"/>
      <c r="C51" s="167">
        <v>3</v>
      </c>
      <c r="D51" s="2"/>
      <c r="E51" s="6" t="s">
        <v>153</v>
      </c>
      <c r="F51" s="151" t="s">
        <v>107</v>
      </c>
      <c r="G51" s="25" t="s">
        <v>575</v>
      </c>
      <c r="H51" s="19" t="s">
        <v>576</v>
      </c>
      <c r="I51" s="8">
        <v>95.3</v>
      </c>
      <c r="J51" s="3">
        <v>100</v>
      </c>
      <c r="K51" s="18" t="s">
        <v>528</v>
      </c>
      <c r="L51" s="164">
        <v>27</v>
      </c>
      <c r="M51" s="1">
        <f t="shared" si="7"/>
        <v>2700</v>
      </c>
      <c r="N51" s="2">
        <f t="shared" si="8"/>
        <v>28.33158447009444</v>
      </c>
      <c r="O51" s="7" t="s">
        <v>41</v>
      </c>
      <c r="P51" s="16">
        <f t="shared" si="9"/>
        <v>93</v>
      </c>
      <c r="Q51" s="161">
        <v>97.5865687303253</v>
      </c>
      <c r="R51" s="7"/>
      <c r="S51" s="6" t="s">
        <v>220</v>
      </c>
      <c r="V51" s="149"/>
      <c r="W51" s="149"/>
      <c r="X51" s="149"/>
      <c r="Y51" s="149"/>
      <c r="Z51" s="149"/>
    </row>
    <row r="52" spans="1:25" s="240" customFormat="1" ht="24" customHeight="1">
      <c r="A52" s="288" t="s">
        <v>1011</v>
      </c>
      <c r="B52" s="288"/>
      <c r="C52" s="288"/>
      <c r="D52" s="288"/>
      <c r="E52" s="288"/>
      <c r="F52" s="288"/>
      <c r="G52" s="288"/>
      <c r="H52" s="288"/>
      <c r="I52" s="289"/>
      <c r="J52" s="289"/>
      <c r="K52" s="289"/>
      <c r="L52" s="262"/>
      <c r="M52" s="262"/>
      <c r="N52" s="262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</row>
    <row r="53" spans="1:25" s="240" customFormat="1" ht="24" customHeight="1">
      <c r="A53" s="290" t="s">
        <v>1012</v>
      </c>
      <c r="B53" s="291"/>
      <c r="C53" s="291"/>
      <c r="D53" s="292"/>
      <c r="E53" s="264" t="s">
        <v>1017</v>
      </c>
      <c r="F53" s="290" t="s">
        <v>934</v>
      </c>
      <c r="G53" s="292"/>
      <c r="H53" s="293" t="s">
        <v>720</v>
      </c>
      <c r="I53" s="294"/>
      <c r="J53" s="290" t="s">
        <v>1016</v>
      </c>
      <c r="K53" s="292"/>
      <c r="L53" s="265"/>
      <c r="M53" s="266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42"/>
      <c r="Y53" s="242"/>
    </row>
    <row r="54" spans="1:25" s="240" customFormat="1" ht="24" customHeight="1">
      <c r="A54" s="290" t="s">
        <v>1014</v>
      </c>
      <c r="B54" s="291"/>
      <c r="C54" s="291"/>
      <c r="D54" s="292"/>
      <c r="E54" s="264" t="s">
        <v>16</v>
      </c>
      <c r="F54" s="290" t="s">
        <v>19</v>
      </c>
      <c r="G54" s="292"/>
      <c r="H54" s="293" t="s">
        <v>1015</v>
      </c>
      <c r="I54" s="294"/>
      <c r="J54" s="290" t="s">
        <v>1016</v>
      </c>
      <c r="K54" s="292"/>
      <c r="L54" s="265"/>
      <c r="M54" s="266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42"/>
      <c r="Y54" s="242"/>
    </row>
    <row r="55" spans="1:25" s="240" customFormat="1" ht="24" customHeight="1">
      <c r="A55" s="290" t="s">
        <v>1014</v>
      </c>
      <c r="B55" s="291"/>
      <c r="C55" s="291"/>
      <c r="D55" s="292"/>
      <c r="E55" s="264" t="s">
        <v>1045</v>
      </c>
      <c r="F55" s="295" t="s">
        <v>1025</v>
      </c>
      <c r="G55" s="295"/>
      <c r="H55" s="296" t="s">
        <v>1015</v>
      </c>
      <c r="I55" s="296"/>
      <c r="J55" s="295" t="s">
        <v>1016</v>
      </c>
      <c r="K55" s="297"/>
      <c r="L55" s="265"/>
      <c r="M55" s="266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42"/>
      <c r="Y55" s="242"/>
    </row>
    <row r="56" spans="1:25" s="240" customFormat="1" ht="24" customHeight="1">
      <c r="A56" s="290" t="s">
        <v>1014</v>
      </c>
      <c r="B56" s="291"/>
      <c r="C56" s="291"/>
      <c r="D56" s="292"/>
      <c r="E56" s="264" t="s">
        <v>494</v>
      </c>
      <c r="F56" s="290" t="s">
        <v>471</v>
      </c>
      <c r="G56" s="292"/>
      <c r="H56" s="293" t="s">
        <v>1028</v>
      </c>
      <c r="I56" s="294"/>
      <c r="J56" s="290" t="s">
        <v>1018</v>
      </c>
      <c r="K56" s="292"/>
      <c r="L56" s="265"/>
      <c r="M56" s="266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42"/>
      <c r="Y56" s="242"/>
    </row>
    <row r="57" spans="1:25" s="240" customFormat="1" ht="24" customHeight="1">
      <c r="A57" s="290" t="s">
        <v>1014</v>
      </c>
      <c r="B57" s="291"/>
      <c r="C57" s="291"/>
      <c r="D57" s="292"/>
      <c r="E57" s="270" t="s">
        <v>1044</v>
      </c>
      <c r="F57" s="298" t="s">
        <v>1032</v>
      </c>
      <c r="G57" s="299"/>
      <c r="H57" s="300" t="s">
        <v>1015</v>
      </c>
      <c r="I57" s="301"/>
      <c r="J57" s="298" t="s">
        <v>1013</v>
      </c>
      <c r="K57" s="299"/>
      <c r="L57" s="265"/>
      <c r="M57" s="266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42"/>
      <c r="Y57" s="242"/>
    </row>
    <row r="58" spans="1:25" s="240" customFormat="1" ht="24" customHeight="1">
      <c r="A58" s="290" t="s">
        <v>1014</v>
      </c>
      <c r="B58" s="291"/>
      <c r="C58" s="291"/>
      <c r="D58" s="292"/>
      <c r="E58" s="264" t="s">
        <v>1030</v>
      </c>
      <c r="F58" s="290" t="s">
        <v>1031</v>
      </c>
      <c r="G58" s="292"/>
      <c r="H58" s="293" t="s">
        <v>1015</v>
      </c>
      <c r="I58" s="294"/>
      <c r="J58" s="290" t="s">
        <v>1019</v>
      </c>
      <c r="K58" s="292"/>
      <c r="L58" s="265"/>
      <c r="M58" s="266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42"/>
      <c r="Y58" s="242"/>
    </row>
    <row r="59" spans="1:25" s="240" customFormat="1" ht="24" customHeight="1">
      <c r="A59" s="290" t="s">
        <v>1014</v>
      </c>
      <c r="B59" s="291"/>
      <c r="C59" s="291"/>
      <c r="D59" s="292"/>
      <c r="E59" s="264" t="s">
        <v>541</v>
      </c>
      <c r="F59" s="290" t="s">
        <v>1026</v>
      </c>
      <c r="G59" s="292"/>
      <c r="H59" s="293" t="s">
        <v>1028</v>
      </c>
      <c r="I59" s="294"/>
      <c r="J59" s="290" t="s">
        <v>1019</v>
      </c>
      <c r="K59" s="292"/>
      <c r="L59" s="265"/>
      <c r="M59" s="266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42"/>
      <c r="Y59" s="242"/>
    </row>
    <row r="60" spans="1:25" s="240" customFormat="1" ht="24" customHeight="1">
      <c r="A60" s="290" t="s">
        <v>1014</v>
      </c>
      <c r="B60" s="291"/>
      <c r="C60" s="291"/>
      <c r="D60" s="292"/>
      <c r="E60" s="264" t="s">
        <v>35</v>
      </c>
      <c r="F60" s="295" t="s">
        <v>1047</v>
      </c>
      <c r="G60" s="295"/>
      <c r="H60" s="296" t="s">
        <v>1048</v>
      </c>
      <c r="I60" s="296"/>
      <c r="J60" s="295" t="s">
        <v>1019</v>
      </c>
      <c r="K60" s="297"/>
      <c r="L60" s="265"/>
      <c r="M60" s="266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42"/>
      <c r="Y60" s="242"/>
    </row>
    <row r="61" spans="1:25" s="240" customFormat="1" ht="24" customHeight="1">
      <c r="A61" s="290" t="s">
        <v>1020</v>
      </c>
      <c r="B61" s="291"/>
      <c r="C61" s="291"/>
      <c r="D61" s="292"/>
      <c r="E61" s="264" t="s">
        <v>143</v>
      </c>
      <c r="F61" s="295" t="s">
        <v>108</v>
      </c>
      <c r="G61" s="295"/>
      <c r="H61" s="296" t="s">
        <v>1046</v>
      </c>
      <c r="I61" s="296"/>
      <c r="J61" s="295" t="s">
        <v>1019</v>
      </c>
      <c r="K61" s="297"/>
      <c r="L61" s="265"/>
      <c r="M61" s="266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42"/>
      <c r="Y61" s="242"/>
    </row>
    <row r="62" spans="1:25" s="240" customFormat="1" ht="24" customHeight="1">
      <c r="A62" s="290" t="s">
        <v>1020</v>
      </c>
      <c r="B62" s="291"/>
      <c r="C62" s="291"/>
      <c r="D62" s="292"/>
      <c r="E62" s="270" t="s">
        <v>71</v>
      </c>
      <c r="F62" s="298" t="s">
        <v>217</v>
      </c>
      <c r="G62" s="299"/>
      <c r="H62" s="300" t="s">
        <v>720</v>
      </c>
      <c r="I62" s="301"/>
      <c r="J62" s="298" t="s">
        <v>1021</v>
      </c>
      <c r="K62" s="299"/>
      <c r="L62" s="265"/>
      <c r="M62" s="266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42"/>
      <c r="Y62" s="242"/>
    </row>
    <row r="63" spans="1:25" s="240" customFormat="1" ht="24" customHeight="1">
      <c r="A63" s="290" t="s">
        <v>1020</v>
      </c>
      <c r="B63" s="291"/>
      <c r="C63" s="291"/>
      <c r="D63" s="292"/>
      <c r="E63" s="264" t="s">
        <v>1049</v>
      </c>
      <c r="F63" s="295" t="s">
        <v>1050</v>
      </c>
      <c r="G63" s="295"/>
      <c r="H63" s="296" t="s">
        <v>1015</v>
      </c>
      <c r="I63" s="296"/>
      <c r="J63" s="295" t="s">
        <v>1021</v>
      </c>
      <c r="K63" s="297"/>
      <c r="L63" s="265"/>
      <c r="M63" s="266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42"/>
      <c r="Y63" s="242"/>
    </row>
    <row r="64" spans="1:25" s="240" customFormat="1" ht="24" customHeight="1">
      <c r="A64" s="290" t="s">
        <v>1020</v>
      </c>
      <c r="B64" s="291"/>
      <c r="C64" s="291"/>
      <c r="D64" s="292"/>
      <c r="E64" s="264" t="s">
        <v>1030</v>
      </c>
      <c r="F64" s="290" t="s">
        <v>1031</v>
      </c>
      <c r="G64" s="292"/>
      <c r="H64" s="293" t="s">
        <v>1015</v>
      </c>
      <c r="I64" s="294"/>
      <c r="J64" s="290" t="s">
        <v>1019</v>
      </c>
      <c r="K64" s="292"/>
      <c r="L64" s="265"/>
      <c r="M64" s="266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42"/>
      <c r="Y64" s="242"/>
    </row>
    <row r="65" spans="1:25" s="240" customFormat="1" ht="24" customHeight="1">
      <c r="A65" s="290" t="s">
        <v>1020</v>
      </c>
      <c r="B65" s="291"/>
      <c r="C65" s="291"/>
      <c r="D65" s="292"/>
      <c r="E65" s="264" t="s">
        <v>552</v>
      </c>
      <c r="F65" s="290" t="s">
        <v>1029</v>
      </c>
      <c r="G65" s="292"/>
      <c r="H65" s="293" t="s">
        <v>1015</v>
      </c>
      <c r="I65" s="294"/>
      <c r="J65" s="290" t="s">
        <v>1019</v>
      </c>
      <c r="K65" s="292"/>
      <c r="L65" s="265"/>
      <c r="M65" s="266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42"/>
      <c r="Y65" s="242"/>
    </row>
    <row r="66" spans="1:25" s="240" customFormat="1" ht="24" customHeight="1">
      <c r="A66" s="290" t="s">
        <v>1020</v>
      </c>
      <c r="B66" s="291"/>
      <c r="C66" s="291"/>
      <c r="D66" s="292"/>
      <c r="E66" s="264" t="s">
        <v>1039</v>
      </c>
      <c r="F66" s="295" t="s">
        <v>1040</v>
      </c>
      <c r="G66" s="295"/>
      <c r="H66" s="296" t="s">
        <v>1015</v>
      </c>
      <c r="I66" s="296"/>
      <c r="J66" s="295" t="s">
        <v>1021</v>
      </c>
      <c r="K66" s="297"/>
      <c r="L66" s="265"/>
      <c r="M66" s="266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42"/>
      <c r="Y66" s="242"/>
    </row>
    <row r="67" spans="1:25" s="240" customFormat="1" ht="24" customHeight="1">
      <c r="A67" s="290" t="s">
        <v>1020</v>
      </c>
      <c r="B67" s="291"/>
      <c r="C67" s="291"/>
      <c r="D67" s="292"/>
      <c r="E67" s="264" t="s">
        <v>467</v>
      </c>
      <c r="F67" s="290" t="s">
        <v>1027</v>
      </c>
      <c r="G67" s="292"/>
      <c r="H67" s="293" t="s">
        <v>1028</v>
      </c>
      <c r="I67" s="294"/>
      <c r="J67" s="290" t="s">
        <v>1021</v>
      </c>
      <c r="K67" s="292"/>
      <c r="L67" s="265"/>
      <c r="M67" s="266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42"/>
      <c r="Y67" s="242"/>
    </row>
    <row r="68" spans="1:25" s="240" customFormat="1" ht="24" customHeight="1">
      <c r="A68" s="290" t="s">
        <v>1022</v>
      </c>
      <c r="B68" s="291"/>
      <c r="C68" s="291"/>
      <c r="D68" s="292"/>
      <c r="E68" s="264" t="s">
        <v>1037</v>
      </c>
      <c r="F68" s="290" t="s">
        <v>1038</v>
      </c>
      <c r="G68" s="292"/>
      <c r="H68" s="293" t="s">
        <v>1015</v>
      </c>
      <c r="I68" s="294"/>
      <c r="J68" s="290" t="s">
        <v>1021</v>
      </c>
      <c r="K68" s="292"/>
      <c r="L68" s="265"/>
      <c r="M68" s="266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42"/>
      <c r="Y68" s="242"/>
    </row>
    <row r="69" spans="1:25" s="240" customFormat="1" ht="24" customHeight="1">
      <c r="A69" s="290" t="s">
        <v>1023</v>
      </c>
      <c r="B69" s="291"/>
      <c r="C69" s="291"/>
      <c r="D69" s="292"/>
      <c r="E69" s="264" t="s">
        <v>1017</v>
      </c>
      <c r="F69" s="290" t="s">
        <v>934</v>
      </c>
      <c r="G69" s="292"/>
      <c r="H69" s="293" t="s">
        <v>720</v>
      </c>
      <c r="I69" s="294"/>
      <c r="J69" s="290" t="s">
        <v>1016</v>
      </c>
      <c r="K69" s="292"/>
      <c r="L69" s="265"/>
      <c r="M69" s="266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42"/>
      <c r="Y69" s="242"/>
    </row>
    <row r="70" spans="1:25" s="240" customFormat="1" ht="24" customHeight="1">
      <c r="A70" s="290" t="s">
        <v>1023</v>
      </c>
      <c r="B70" s="291"/>
      <c r="C70" s="291"/>
      <c r="D70" s="292"/>
      <c r="E70" s="264" t="s">
        <v>1041</v>
      </c>
      <c r="F70" s="295" t="s">
        <v>1042</v>
      </c>
      <c r="G70" s="295"/>
      <c r="H70" s="296" t="s">
        <v>1015</v>
      </c>
      <c r="I70" s="296"/>
      <c r="J70" s="295" t="s">
        <v>1021</v>
      </c>
      <c r="K70" s="297"/>
      <c r="L70" s="265"/>
      <c r="M70" s="266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42"/>
      <c r="Y70" s="242"/>
    </row>
    <row r="71" spans="1:25" s="240" customFormat="1" ht="24" customHeight="1">
      <c r="A71" s="290" t="s">
        <v>1035</v>
      </c>
      <c r="B71" s="291"/>
      <c r="C71" s="291"/>
      <c r="D71" s="292"/>
      <c r="E71" s="267"/>
      <c r="F71" s="290" t="s">
        <v>1036</v>
      </c>
      <c r="G71" s="292"/>
      <c r="H71" s="293" t="s">
        <v>720</v>
      </c>
      <c r="I71" s="294"/>
      <c r="J71" s="290" t="s">
        <v>1024</v>
      </c>
      <c r="K71" s="292"/>
      <c r="L71" s="265"/>
      <c r="M71" s="266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42"/>
      <c r="Y71" s="242"/>
    </row>
    <row r="72" spans="1:25" s="240" customFormat="1" ht="24" customHeight="1">
      <c r="A72" s="290" t="s">
        <v>1033</v>
      </c>
      <c r="B72" s="291"/>
      <c r="C72" s="291"/>
      <c r="D72" s="292"/>
      <c r="E72" s="264" t="s">
        <v>1043</v>
      </c>
      <c r="F72" s="295" t="s">
        <v>1034</v>
      </c>
      <c r="G72" s="295"/>
      <c r="H72" s="296" t="s">
        <v>720</v>
      </c>
      <c r="I72" s="296"/>
      <c r="J72" s="295" t="s">
        <v>1021</v>
      </c>
      <c r="K72" s="297"/>
      <c r="L72" s="268"/>
      <c r="M72" s="266"/>
      <c r="N72" s="269"/>
      <c r="O72" s="265"/>
      <c r="P72" s="265"/>
      <c r="Q72" s="265"/>
      <c r="R72" s="265"/>
      <c r="S72" s="265"/>
      <c r="T72" s="265"/>
      <c r="U72" s="265"/>
      <c r="V72" s="265"/>
      <c r="W72" s="265"/>
      <c r="X72" s="242"/>
      <c r="Y72" s="242"/>
    </row>
  </sheetData>
  <sheetProtection/>
  <mergeCells count="94">
    <mergeCell ref="A71:D71"/>
    <mergeCell ref="F71:G71"/>
    <mergeCell ref="H71:I71"/>
    <mergeCell ref="J71:K71"/>
    <mergeCell ref="A72:D72"/>
    <mergeCell ref="F72:G72"/>
    <mergeCell ref="H72:I72"/>
    <mergeCell ref="J72:K72"/>
    <mergeCell ref="A69:D69"/>
    <mergeCell ref="F69:G69"/>
    <mergeCell ref="H69:I69"/>
    <mergeCell ref="J69:K69"/>
    <mergeCell ref="A70:D70"/>
    <mergeCell ref="F70:G70"/>
    <mergeCell ref="H70:I70"/>
    <mergeCell ref="J70:K70"/>
    <mergeCell ref="A67:D67"/>
    <mergeCell ref="F67:G67"/>
    <mergeCell ref="H67:I67"/>
    <mergeCell ref="J67:K67"/>
    <mergeCell ref="A68:D68"/>
    <mergeCell ref="F68:G68"/>
    <mergeCell ref="H68:I68"/>
    <mergeCell ref="J68:K68"/>
    <mergeCell ref="A65:D65"/>
    <mergeCell ref="F65:G65"/>
    <mergeCell ref="H65:I65"/>
    <mergeCell ref="J65:K65"/>
    <mergeCell ref="A66:D66"/>
    <mergeCell ref="F66:G66"/>
    <mergeCell ref="H66:I66"/>
    <mergeCell ref="J66:K66"/>
    <mergeCell ref="A63:D63"/>
    <mergeCell ref="F63:G63"/>
    <mergeCell ref="H63:I63"/>
    <mergeCell ref="J63:K63"/>
    <mergeCell ref="A64:D64"/>
    <mergeCell ref="F64:G64"/>
    <mergeCell ref="H64:I64"/>
    <mergeCell ref="J64:K64"/>
    <mergeCell ref="A61:D61"/>
    <mergeCell ref="F61:G61"/>
    <mergeCell ref="H61:I61"/>
    <mergeCell ref="J61:K61"/>
    <mergeCell ref="A62:D62"/>
    <mergeCell ref="F62:G62"/>
    <mergeCell ref="H62:I62"/>
    <mergeCell ref="J62:K62"/>
    <mergeCell ref="A59:D59"/>
    <mergeCell ref="F59:G59"/>
    <mergeCell ref="H59:I59"/>
    <mergeCell ref="J59:K59"/>
    <mergeCell ref="A60:D60"/>
    <mergeCell ref="F60:G60"/>
    <mergeCell ref="H60:I60"/>
    <mergeCell ref="J60:K60"/>
    <mergeCell ref="A57:D57"/>
    <mergeCell ref="F57:G57"/>
    <mergeCell ref="H57:I57"/>
    <mergeCell ref="J57:K57"/>
    <mergeCell ref="A58:D58"/>
    <mergeCell ref="F58:G58"/>
    <mergeCell ref="H58:I58"/>
    <mergeCell ref="J58:K58"/>
    <mergeCell ref="A55:D55"/>
    <mergeCell ref="F55:G55"/>
    <mergeCell ref="H55:I55"/>
    <mergeCell ref="J55:K55"/>
    <mergeCell ref="A56:D56"/>
    <mergeCell ref="F56:G56"/>
    <mergeCell ref="H56:I56"/>
    <mergeCell ref="J56:K56"/>
    <mergeCell ref="A52:K52"/>
    <mergeCell ref="A53:D53"/>
    <mergeCell ref="F53:G53"/>
    <mergeCell ref="H53:I53"/>
    <mergeCell ref="J53:K53"/>
    <mergeCell ref="A54:D54"/>
    <mergeCell ref="F54:G54"/>
    <mergeCell ref="H54:I54"/>
    <mergeCell ref="J54:K54"/>
    <mergeCell ref="B14:N14"/>
    <mergeCell ref="B18:N18"/>
    <mergeCell ref="B27:N27"/>
    <mergeCell ref="B28:N28"/>
    <mergeCell ref="B36:N36"/>
    <mergeCell ref="B44:N44"/>
    <mergeCell ref="B6:N6"/>
    <mergeCell ref="B9:N9"/>
    <mergeCell ref="A1:P1"/>
    <mergeCell ref="A2:P2"/>
    <mergeCell ref="A3:P3"/>
    <mergeCell ref="A4:P4"/>
    <mergeCell ref="A5:P5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zoomScale="60" zoomScaleNormal="60" zoomScalePageLayoutView="0" workbookViewId="0" topLeftCell="A16">
      <selection activeCell="N45" sqref="N45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9.8515625" style="10" customWidth="1"/>
    <col min="5" max="5" width="20.8515625" style="10" customWidth="1"/>
    <col min="6" max="6" width="9.8515625" style="24" customWidth="1"/>
    <col min="7" max="7" width="30.8515625" style="11" customWidth="1"/>
    <col min="8" max="8" width="21.8515625" style="20" customWidth="1"/>
    <col min="9" max="9" width="10.7109375" style="10" customWidth="1"/>
    <col min="10" max="10" width="9.7109375" style="10" customWidth="1"/>
    <col min="11" max="11" width="33.7109375" style="9" customWidth="1"/>
    <col min="12" max="12" width="11.7109375" style="31" customWidth="1"/>
    <col min="13" max="14" width="12.7109375" style="31" customWidth="1"/>
    <col min="15" max="15" width="32.57421875" style="30" customWidth="1"/>
    <col min="16" max="16" width="16.57421875" style="30" customWidth="1"/>
    <col min="17" max="17" width="19.140625" style="30" customWidth="1"/>
    <col min="18" max="18" width="12.00390625" style="30" customWidth="1"/>
    <col min="19" max="19" width="32.421875" style="30" customWidth="1"/>
    <col min="20" max="20" width="17.57421875" style="30" customWidth="1"/>
    <col min="21" max="21" width="9.140625" style="30" customWidth="1"/>
    <col min="22" max="16384" width="9.140625" style="31" customWidth="1"/>
  </cols>
  <sheetData>
    <row r="1" spans="1:21" s="39" customFormat="1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44"/>
      <c r="R1" s="44"/>
      <c r="S1" s="44"/>
      <c r="T1" s="44"/>
      <c r="U1" s="44"/>
    </row>
    <row r="2" spans="1:21" s="39" customFormat="1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44"/>
      <c r="R2" s="44"/>
      <c r="S2" s="44"/>
      <c r="T2" s="44"/>
      <c r="U2" s="44"/>
    </row>
    <row r="3" spans="1:21" s="39" customFormat="1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44"/>
      <c r="R3" s="44"/>
      <c r="S3" s="44"/>
      <c r="T3" s="44"/>
      <c r="U3" s="44"/>
    </row>
    <row r="4" spans="1:21" s="41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43"/>
      <c r="R4" s="43"/>
      <c r="S4" s="43"/>
      <c r="T4" s="43"/>
      <c r="U4" s="43"/>
    </row>
    <row r="5" spans="1:20" s="41" customFormat="1" ht="26.25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87"/>
      <c r="P5" s="287"/>
      <c r="Q5" s="43"/>
      <c r="R5" s="43"/>
      <c r="S5" s="43"/>
      <c r="T5" s="43"/>
    </row>
    <row r="6" spans="1:14" ht="24" customHeight="1">
      <c r="A6" s="13"/>
      <c r="B6" s="345" t="s">
        <v>278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s="65" customFormat="1" ht="42" customHeight="1">
      <c r="A8" s="68">
        <v>174</v>
      </c>
      <c r="B8" s="14"/>
      <c r="C8" s="15">
        <v>1</v>
      </c>
      <c r="D8" s="2"/>
      <c r="E8" s="21" t="s">
        <v>153</v>
      </c>
      <c r="F8" s="73" t="s">
        <v>16</v>
      </c>
      <c r="G8" s="25" t="s">
        <v>14</v>
      </c>
      <c r="H8" s="19" t="s">
        <v>15</v>
      </c>
      <c r="I8" s="8">
        <v>134.2</v>
      </c>
      <c r="J8" s="3">
        <v>125</v>
      </c>
      <c r="K8" s="28" t="s">
        <v>118</v>
      </c>
      <c r="L8" s="88">
        <v>55</v>
      </c>
      <c r="M8" s="74">
        <f>SUM(L8*J8)</f>
        <v>6875</v>
      </c>
      <c r="N8" s="2">
        <f>SUM(M8/I8)</f>
        <v>51.22950819672132</v>
      </c>
      <c r="O8" s="6" t="s">
        <v>914</v>
      </c>
      <c r="P8" s="7" t="s">
        <v>119</v>
      </c>
      <c r="Q8" s="67"/>
      <c r="R8" s="67"/>
      <c r="S8" s="67"/>
      <c r="T8" s="67"/>
      <c r="U8" s="67"/>
      <c r="V8" s="67"/>
      <c r="W8" s="67"/>
    </row>
    <row r="9" spans="1:23" s="39" customFormat="1" ht="42" customHeight="1">
      <c r="A9" s="50">
        <v>175</v>
      </c>
      <c r="B9" s="14"/>
      <c r="C9" s="15">
        <v>2</v>
      </c>
      <c r="D9" s="2"/>
      <c r="E9" s="21" t="s">
        <v>153</v>
      </c>
      <c r="F9" s="73" t="s">
        <v>40</v>
      </c>
      <c r="G9" s="25" t="s">
        <v>161</v>
      </c>
      <c r="H9" s="19" t="s">
        <v>39</v>
      </c>
      <c r="I9" s="8">
        <v>97.65</v>
      </c>
      <c r="J9" s="3">
        <v>125</v>
      </c>
      <c r="K9" s="28" t="s">
        <v>162</v>
      </c>
      <c r="L9" s="88">
        <v>20</v>
      </c>
      <c r="M9" s="74">
        <f>SUM(L9*J9)</f>
        <v>2500</v>
      </c>
      <c r="N9" s="2">
        <f>SUM(M9/I9)</f>
        <v>25.60163850486431</v>
      </c>
      <c r="O9" s="6" t="s">
        <v>915</v>
      </c>
      <c r="P9" s="7" t="s">
        <v>13</v>
      </c>
      <c r="Q9" s="44"/>
      <c r="R9" s="44"/>
      <c r="S9" s="44"/>
      <c r="T9" s="44"/>
      <c r="U9" s="44"/>
      <c r="V9" s="44"/>
      <c r="W9" s="44"/>
    </row>
    <row r="10" spans="1:23" s="39" customFormat="1" ht="42" customHeight="1">
      <c r="A10" s="62">
        <v>176</v>
      </c>
      <c r="B10" s="14"/>
      <c r="C10" s="15">
        <v>3</v>
      </c>
      <c r="D10" s="2"/>
      <c r="E10" s="21" t="s">
        <v>153</v>
      </c>
      <c r="F10" s="60" t="s">
        <v>58</v>
      </c>
      <c r="G10" s="25" t="s">
        <v>56</v>
      </c>
      <c r="H10" s="19" t="s">
        <v>57</v>
      </c>
      <c r="I10" s="8">
        <v>115</v>
      </c>
      <c r="J10" s="3">
        <v>125</v>
      </c>
      <c r="K10" s="28" t="s">
        <v>117</v>
      </c>
      <c r="L10" s="16">
        <v>10</v>
      </c>
      <c r="M10" s="74">
        <f>SUM(L10*J10)</f>
        <v>1250</v>
      </c>
      <c r="N10" s="2">
        <f>SUM(M10/I10)</f>
        <v>10.869565217391305</v>
      </c>
      <c r="O10" s="7" t="s">
        <v>351</v>
      </c>
      <c r="P10" s="6" t="s">
        <v>13</v>
      </c>
      <c r="Q10" s="44"/>
      <c r="R10" s="44"/>
      <c r="S10" s="44"/>
      <c r="T10" s="44"/>
      <c r="U10" s="44"/>
      <c r="V10" s="44"/>
      <c r="W10" s="44"/>
    </row>
    <row r="11" spans="1:14" ht="24" customHeight="1">
      <c r="A11" s="13"/>
      <c r="B11" s="345" t="s">
        <v>279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6"/>
    </row>
    <row r="12" spans="1:23" s="4" customFormat="1" ht="33.75" customHeight="1">
      <c r="A12" s="5" t="s">
        <v>2</v>
      </c>
      <c r="B12" s="5" t="s">
        <v>4</v>
      </c>
      <c r="C12" s="5" t="s">
        <v>3</v>
      </c>
      <c r="D12" s="5" t="s">
        <v>150</v>
      </c>
      <c r="E12" s="5" t="s">
        <v>152</v>
      </c>
      <c r="F12" s="5" t="s">
        <v>5</v>
      </c>
      <c r="G12" s="5" t="s">
        <v>0</v>
      </c>
      <c r="H12" s="5" t="s">
        <v>6</v>
      </c>
      <c r="I12" s="5" t="s">
        <v>20</v>
      </c>
      <c r="J12" s="5" t="s">
        <v>7</v>
      </c>
      <c r="K12" s="5" t="s">
        <v>8</v>
      </c>
      <c r="L12" s="5" t="s">
        <v>9</v>
      </c>
      <c r="M12" s="5" t="s">
        <v>10</v>
      </c>
      <c r="N12" s="5" t="s">
        <v>154</v>
      </c>
      <c r="O12" s="5" t="s">
        <v>11</v>
      </c>
      <c r="P12" s="5" t="s">
        <v>1</v>
      </c>
      <c r="Q12" s="27"/>
      <c r="R12" s="27"/>
      <c r="S12" s="27"/>
      <c r="T12" s="27"/>
      <c r="U12" s="27"/>
      <c r="V12" s="27"/>
      <c r="W12" s="27"/>
    </row>
    <row r="13" spans="1:23" s="65" customFormat="1" ht="42" customHeight="1">
      <c r="A13" s="68">
        <v>177</v>
      </c>
      <c r="B13" s="14"/>
      <c r="C13" s="15">
        <v>1</v>
      </c>
      <c r="D13" s="2"/>
      <c r="E13" s="21" t="s">
        <v>153</v>
      </c>
      <c r="F13" s="73" t="s">
        <v>16</v>
      </c>
      <c r="G13" s="25" t="s">
        <v>14</v>
      </c>
      <c r="H13" s="19" t="s">
        <v>15</v>
      </c>
      <c r="I13" s="8">
        <v>134.2</v>
      </c>
      <c r="J13" s="3">
        <v>125</v>
      </c>
      <c r="K13" s="28" t="s">
        <v>118</v>
      </c>
      <c r="L13" s="16">
        <v>55</v>
      </c>
      <c r="M13" s="74">
        <f>SUM(L13*J13)</f>
        <v>6875</v>
      </c>
      <c r="N13" s="2">
        <f>SUM(M13/I13)</f>
        <v>51.22950819672132</v>
      </c>
      <c r="O13" s="6" t="s">
        <v>163</v>
      </c>
      <c r="P13" s="7" t="s">
        <v>119</v>
      </c>
      <c r="Q13" s="67"/>
      <c r="R13" s="67"/>
      <c r="S13" s="67"/>
      <c r="T13" s="67"/>
      <c r="U13" s="67"/>
      <c r="V13" s="67"/>
      <c r="W13" s="67"/>
    </row>
    <row r="14" spans="1:23" s="39" customFormat="1" ht="42" customHeight="1">
      <c r="A14" s="36">
        <v>178</v>
      </c>
      <c r="B14" s="14"/>
      <c r="C14" s="15">
        <v>2</v>
      </c>
      <c r="D14" s="2"/>
      <c r="E14" s="21" t="s">
        <v>153</v>
      </c>
      <c r="F14" s="73" t="s">
        <v>446</v>
      </c>
      <c r="G14" s="25" t="s">
        <v>252</v>
      </c>
      <c r="H14" s="19" t="s">
        <v>253</v>
      </c>
      <c r="I14" s="8">
        <v>97.7</v>
      </c>
      <c r="J14" s="3">
        <v>125</v>
      </c>
      <c r="K14" s="28" t="s">
        <v>254</v>
      </c>
      <c r="L14" s="16">
        <v>22</v>
      </c>
      <c r="M14" s="74">
        <f>SUM(L14*J14)</f>
        <v>2750</v>
      </c>
      <c r="N14" s="2">
        <f>SUM(M14/I14)</f>
        <v>28.147389969293755</v>
      </c>
      <c r="O14" s="250" t="s">
        <v>12</v>
      </c>
      <c r="P14" s="6" t="s">
        <v>32</v>
      </c>
      <c r="Q14" s="44"/>
      <c r="R14" s="44"/>
      <c r="S14" s="44"/>
      <c r="T14" s="44"/>
      <c r="U14" s="44"/>
      <c r="V14" s="44"/>
      <c r="W14" s="44"/>
    </row>
    <row r="15" spans="1:23" s="39" customFormat="1" ht="42" customHeight="1">
      <c r="A15" s="68">
        <v>179</v>
      </c>
      <c r="B15" s="14"/>
      <c r="C15" s="15">
        <v>3</v>
      </c>
      <c r="D15" s="2"/>
      <c r="E15" s="21" t="s">
        <v>153</v>
      </c>
      <c r="F15" s="55" t="s">
        <v>139</v>
      </c>
      <c r="G15" s="25" t="s">
        <v>78</v>
      </c>
      <c r="H15" s="19" t="s">
        <v>79</v>
      </c>
      <c r="I15" s="8">
        <v>89.3</v>
      </c>
      <c r="J15" s="3">
        <v>125</v>
      </c>
      <c r="K15" s="28" t="s">
        <v>223</v>
      </c>
      <c r="L15" s="16">
        <v>16</v>
      </c>
      <c r="M15" s="74">
        <f>SUM(L15*J15)</f>
        <v>2000</v>
      </c>
      <c r="N15" s="2">
        <f>SUM(M15/I15)</f>
        <v>22.396416573348265</v>
      </c>
      <c r="O15" s="7" t="s">
        <v>359</v>
      </c>
      <c r="P15" s="6" t="s">
        <v>13</v>
      </c>
      <c r="Q15" s="44"/>
      <c r="R15" s="44"/>
      <c r="S15" s="44"/>
      <c r="T15" s="44"/>
      <c r="U15" s="44"/>
      <c r="V15" s="44"/>
      <c r="W15" s="44"/>
    </row>
    <row r="16" spans="1:14" ht="27.75" customHeight="1">
      <c r="A16" s="13"/>
      <c r="B16" s="345" t="s">
        <v>280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4"/>
    </row>
    <row r="17" spans="1:21" s="65" customFormat="1" ht="27.75" customHeight="1">
      <c r="A17" s="95"/>
      <c r="B17" s="377" t="s">
        <v>444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9"/>
      <c r="O17" s="67"/>
      <c r="P17" s="67"/>
      <c r="Q17" s="67"/>
      <c r="R17" s="67"/>
      <c r="S17" s="67"/>
      <c r="T17" s="67"/>
      <c r="U17" s="67"/>
    </row>
    <row r="18" spans="1:22" s="4" customFormat="1" ht="33.75" customHeight="1">
      <c r="A18" s="5" t="s">
        <v>2</v>
      </c>
      <c r="B18" s="5" t="s">
        <v>4</v>
      </c>
      <c r="C18" s="5" t="s">
        <v>3</v>
      </c>
      <c r="D18" s="5" t="s">
        <v>150</v>
      </c>
      <c r="E18" s="5" t="s">
        <v>152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154</v>
      </c>
      <c r="O18" s="5" t="s">
        <v>11</v>
      </c>
      <c r="P18" s="5" t="s">
        <v>1</v>
      </c>
      <c r="Q18" s="27"/>
      <c r="R18" s="27"/>
      <c r="S18" s="27"/>
      <c r="T18" s="27"/>
      <c r="U18" s="27"/>
      <c r="V18" s="27"/>
    </row>
    <row r="19" spans="1:23" s="65" customFormat="1" ht="42" customHeight="1">
      <c r="A19" s="7"/>
      <c r="B19" s="14"/>
      <c r="C19" s="15"/>
      <c r="D19" s="2"/>
      <c r="E19" s="6" t="s">
        <v>153</v>
      </c>
      <c r="F19" s="63" t="s">
        <v>16</v>
      </c>
      <c r="G19" s="25" t="s">
        <v>14</v>
      </c>
      <c r="H19" s="19" t="s">
        <v>15</v>
      </c>
      <c r="I19" s="8">
        <v>134.2</v>
      </c>
      <c r="J19" s="3">
        <v>125</v>
      </c>
      <c r="K19" s="18" t="s">
        <v>118</v>
      </c>
      <c r="L19" s="16">
        <v>55</v>
      </c>
      <c r="M19" s="74">
        <f aca="true" t="shared" si="0" ref="M19:M30">SUM(L19*J19)</f>
        <v>6875</v>
      </c>
      <c r="N19" s="2">
        <f>SUM(M19/I19)</f>
        <v>51.22950819672132</v>
      </c>
      <c r="O19" s="7" t="s">
        <v>163</v>
      </c>
      <c r="P19" s="7" t="s">
        <v>119</v>
      </c>
      <c r="Q19" s="67"/>
      <c r="R19" s="67"/>
      <c r="S19" s="67"/>
      <c r="T19" s="67"/>
      <c r="U19" s="67"/>
      <c r="V19" s="67"/>
      <c r="W19" s="67"/>
    </row>
    <row r="20" spans="1:23" s="65" customFormat="1" ht="42" customHeight="1">
      <c r="A20" s="7"/>
      <c r="B20" s="14"/>
      <c r="C20" s="15"/>
      <c r="D20" s="2"/>
      <c r="E20" s="6" t="s">
        <v>153</v>
      </c>
      <c r="F20" s="73" t="s">
        <v>446</v>
      </c>
      <c r="G20" s="25" t="s">
        <v>252</v>
      </c>
      <c r="H20" s="19" t="s">
        <v>253</v>
      </c>
      <c r="I20" s="8">
        <v>97.7</v>
      </c>
      <c r="J20" s="3">
        <v>125</v>
      </c>
      <c r="K20" s="18" t="s">
        <v>254</v>
      </c>
      <c r="L20" s="16">
        <v>22</v>
      </c>
      <c r="M20" s="74">
        <f t="shared" si="0"/>
        <v>2750</v>
      </c>
      <c r="N20" s="2">
        <f>SUM(M20/I20)</f>
        <v>28.147389969293755</v>
      </c>
      <c r="O20" s="7" t="s">
        <v>12</v>
      </c>
      <c r="P20" s="6" t="s">
        <v>32</v>
      </c>
      <c r="Q20" s="67"/>
      <c r="R20" s="67"/>
      <c r="S20" s="67"/>
      <c r="T20" s="67"/>
      <c r="U20" s="67"/>
      <c r="V20" s="67"/>
      <c r="W20" s="67"/>
    </row>
    <row r="21" spans="1:23" s="65" customFormat="1" ht="42" customHeight="1">
      <c r="A21" s="7"/>
      <c r="B21" s="14"/>
      <c r="C21" s="15"/>
      <c r="D21" s="2"/>
      <c r="E21" s="6" t="s">
        <v>153</v>
      </c>
      <c r="F21" s="73" t="s">
        <v>40</v>
      </c>
      <c r="G21" s="25" t="s">
        <v>161</v>
      </c>
      <c r="H21" s="19" t="s">
        <v>39</v>
      </c>
      <c r="I21" s="8">
        <v>97.65</v>
      </c>
      <c r="J21" s="3">
        <v>125</v>
      </c>
      <c r="K21" s="18" t="s">
        <v>162</v>
      </c>
      <c r="L21" s="16">
        <v>20</v>
      </c>
      <c r="M21" s="1">
        <f t="shared" si="0"/>
        <v>2500</v>
      </c>
      <c r="N21" s="2">
        <f>SUM(M21/I21)</f>
        <v>25.60163850486431</v>
      </c>
      <c r="O21" s="6" t="s">
        <v>41</v>
      </c>
      <c r="P21" s="7" t="s">
        <v>13</v>
      </c>
      <c r="Q21" s="67"/>
      <c r="R21" s="67"/>
      <c r="S21" s="67"/>
      <c r="T21" s="67"/>
      <c r="U21" s="67"/>
      <c r="V21" s="67"/>
      <c r="W21" s="67"/>
    </row>
    <row r="22" spans="1:28" s="65" customFormat="1" ht="42" customHeight="1">
      <c r="A22" s="7"/>
      <c r="B22" s="14"/>
      <c r="C22" s="15"/>
      <c r="D22" s="2"/>
      <c r="E22" s="6" t="s">
        <v>153</v>
      </c>
      <c r="F22" s="63" t="s">
        <v>139</v>
      </c>
      <c r="G22" s="25" t="s">
        <v>78</v>
      </c>
      <c r="H22" s="19" t="s">
        <v>79</v>
      </c>
      <c r="I22" s="8">
        <v>89.3</v>
      </c>
      <c r="J22" s="3">
        <v>125</v>
      </c>
      <c r="K22" s="18" t="s">
        <v>223</v>
      </c>
      <c r="L22" s="16">
        <v>16</v>
      </c>
      <c r="M22" s="74">
        <f t="shared" si="0"/>
        <v>2000</v>
      </c>
      <c r="N22" s="2">
        <f>SUM(M22/I22)</f>
        <v>22.396416573348265</v>
      </c>
      <c r="O22" s="7" t="s">
        <v>359</v>
      </c>
      <c r="P22" s="6" t="s">
        <v>13</v>
      </c>
      <c r="Q22" s="67"/>
      <c r="R22" s="67"/>
      <c r="X22" s="67"/>
      <c r="Y22" s="67"/>
      <c r="Z22" s="67"/>
      <c r="AA22" s="67"/>
      <c r="AB22" s="67"/>
    </row>
    <row r="23" spans="1:28" s="65" customFormat="1" ht="42" customHeight="1">
      <c r="A23" s="7"/>
      <c r="B23" s="14"/>
      <c r="C23" s="15"/>
      <c r="D23" s="2"/>
      <c r="E23" s="6" t="s">
        <v>153</v>
      </c>
      <c r="F23" s="63" t="s">
        <v>58</v>
      </c>
      <c r="G23" s="25" t="s">
        <v>56</v>
      </c>
      <c r="H23" s="19" t="s">
        <v>57</v>
      </c>
      <c r="I23" s="8">
        <v>115</v>
      </c>
      <c r="J23" s="3">
        <v>125</v>
      </c>
      <c r="K23" s="18" t="s">
        <v>117</v>
      </c>
      <c r="L23" s="16">
        <v>10</v>
      </c>
      <c r="M23" s="1">
        <f t="shared" si="0"/>
        <v>1250</v>
      </c>
      <c r="N23" s="2">
        <f>SUM(M23/I23)</f>
        <v>10.869565217391305</v>
      </c>
      <c r="O23" s="7" t="s">
        <v>351</v>
      </c>
      <c r="P23" s="6" t="s">
        <v>13</v>
      </c>
      <c r="Q23" s="67"/>
      <c r="R23" s="67"/>
      <c r="X23" s="67"/>
      <c r="Y23" s="67"/>
      <c r="Z23" s="67"/>
      <c r="AA23" s="67"/>
      <c r="AB23" s="67"/>
    </row>
    <row r="24" spans="1:26" s="65" customFormat="1" ht="27.75" customHeight="1">
      <c r="A24" s="95"/>
      <c r="B24" s="377" t="s">
        <v>445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9"/>
      <c r="O24" s="67"/>
      <c r="P24" s="67"/>
      <c r="Q24" s="67"/>
      <c r="R24" s="67"/>
      <c r="X24" s="67"/>
      <c r="Y24" s="67"/>
      <c r="Z24" s="67"/>
    </row>
    <row r="25" spans="1:29" s="4" customFormat="1" ht="33.75" customHeight="1">
      <c r="A25" s="5" t="s">
        <v>2</v>
      </c>
      <c r="B25" s="5" t="s">
        <v>4</v>
      </c>
      <c r="C25" s="5" t="s">
        <v>3</v>
      </c>
      <c r="D25" s="5" t="s">
        <v>150</v>
      </c>
      <c r="E25" s="5" t="s">
        <v>152</v>
      </c>
      <c r="F25" s="5" t="s">
        <v>5</v>
      </c>
      <c r="G25" s="5" t="s">
        <v>0</v>
      </c>
      <c r="H25" s="5" t="s">
        <v>6</v>
      </c>
      <c r="I25" s="5" t="s">
        <v>20</v>
      </c>
      <c r="J25" s="5" t="s">
        <v>7</v>
      </c>
      <c r="K25" s="5" t="s">
        <v>8</v>
      </c>
      <c r="L25" s="5" t="s">
        <v>9</v>
      </c>
      <c r="M25" s="5" t="s">
        <v>10</v>
      </c>
      <c r="N25" s="5" t="s">
        <v>154</v>
      </c>
      <c r="O25" s="5" t="s">
        <v>331</v>
      </c>
      <c r="P25" s="5" t="s">
        <v>356</v>
      </c>
      <c r="Q25" s="5" t="s">
        <v>1</v>
      </c>
      <c r="R25" s="27"/>
      <c r="X25" s="27"/>
      <c r="Y25" s="27"/>
      <c r="Z25" s="27"/>
      <c r="AA25" s="27"/>
      <c r="AB25" s="27"/>
      <c r="AC25" s="27"/>
    </row>
    <row r="26" spans="1:29" s="65" customFormat="1" ht="42" customHeight="1">
      <c r="A26" s="7"/>
      <c r="B26" s="14"/>
      <c r="C26" s="15"/>
      <c r="D26" s="2"/>
      <c r="E26" s="6" t="s">
        <v>153</v>
      </c>
      <c r="F26" s="63" t="s">
        <v>16</v>
      </c>
      <c r="G26" s="25" t="s">
        <v>14</v>
      </c>
      <c r="H26" s="19" t="s">
        <v>15</v>
      </c>
      <c r="I26" s="8">
        <v>134.2</v>
      </c>
      <c r="J26" s="3">
        <v>125</v>
      </c>
      <c r="K26" s="18" t="s">
        <v>118</v>
      </c>
      <c r="L26" s="16">
        <v>53</v>
      </c>
      <c r="M26" s="74">
        <f t="shared" si="0"/>
        <v>6625</v>
      </c>
      <c r="N26" s="2">
        <f>SUM(M26/I26)</f>
        <v>49.36661698956782</v>
      </c>
      <c r="O26" s="79">
        <f>SUM(L26+L19)</f>
        <v>108</v>
      </c>
      <c r="P26" s="7" t="s">
        <v>163</v>
      </c>
      <c r="Q26" s="7" t="s">
        <v>119</v>
      </c>
      <c r="R26" s="67"/>
      <c r="X26" s="67"/>
      <c r="Y26" s="67"/>
      <c r="Z26" s="67"/>
      <c r="AA26" s="67"/>
      <c r="AB26" s="67"/>
      <c r="AC26" s="67"/>
    </row>
    <row r="27" spans="1:29" s="65" customFormat="1" ht="42" customHeight="1">
      <c r="A27" s="7"/>
      <c r="B27" s="14"/>
      <c r="C27" s="15"/>
      <c r="D27" s="2"/>
      <c r="E27" s="6" t="s">
        <v>153</v>
      </c>
      <c r="F27" s="73" t="s">
        <v>446</v>
      </c>
      <c r="G27" s="25" t="s">
        <v>252</v>
      </c>
      <c r="H27" s="19" t="s">
        <v>253</v>
      </c>
      <c r="I27" s="8">
        <v>97.7</v>
      </c>
      <c r="J27" s="3">
        <v>125</v>
      </c>
      <c r="K27" s="18" t="s">
        <v>254</v>
      </c>
      <c r="L27" s="16">
        <v>14</v>
      </c>
      <c r="M27" s="74">
        <f t="shared" si="0"/>
        <v>1750</v>
      </c>
      <c r="N27" s="2">
        <f>SUM(M27/I27)</f>
        <v>17.911975435005118</v>
      </c>
      <c r="O27" s="79">
        <f>SUM(L27+L20)</f>
        <v>36</v>
      </c>
      <c r="P27" s="7"/>
      <c r="Q27" s="6" t="s">
        <v>32</v>
      </c>
      <c r="R27" s="67"/>
      <c r="X27" s="67"/>
      <c r="Y27" s="67"/>
      <c r="Z27" s="67"/>
      <c r="AA27" s="67"/>
      <c r="AB27" s="67"/>
      <c r="AC27" s="67"/>
    </row>
    <row r="28" spans="1:24" s="65" customFormat="1" ht="42" customHeight="1">
      <c r="A28" s="7"/>
      <c r="B28" s="14"/>
      <c r="C28" s="15"/>
      <c r="D28" s="2"/>
      <c r="E28" s="6" t="s">
        <v>153</v>
      </c>
      <c r="F28" s="73" t="s">
        <v>40</v>
      </c>
      <c r="G28" s="25" t="s">
        <v>161</v>
      </c>
      <c r="H28" s="19" t="s">
        <v>39</v>
      </c>
      <c r="I28" s="8">
        <v>97.65</v>
      </c>
      <c r="J28" s="3">
        <v>125</v>
      </c>
      <c r="K28" s="18" t="s">
        <v>162</v>
      </c>
      <c r="L28" s="16">
        <v>17</v>
      </c>
      <c r="M28" s="74">
        <f t="shared" si="0"/>
        <v>2125</v>
      </c>
      <c r="N28" s="2">
        <f>SUM(M28/I28)</f>
        <v>21.761392729134663</v>
      </c>
      <c r="O28" s="79">
        <f>SUM(L28+L21)</f>
        <v>37</v>
      </c>
      <c r="P28" s="7"/>
      <c r="Q28" s="7" t="s">
        <v>13</v>
      </c>
      <c r="R28" s="67"/>
      <c r="X28" s="67"/>
    </row>
    <row r="29" spans="1:24" s="65" customFormat="1" ht="42" customHeight="1">
      <c r="A29" s="7"/>
      <c r="B29" s="14"/>
      <c r="C29" s="15"/>
      <c r="D29" s="2"/>
      <c r="E29" s="6" t="s">
        <v>153</v>
      </c>
      <c r="F29" s="63" t="s">
        <v>139</v>
      </c>
      <c r="G29" s="25" t="s">
        <v>78</v>
      </c>
      <c r="H29" s="19" t="s">
        <v>79</v>
      </c>
      <c r="I29" s="8">
        <v>89.3</v>
      </c>
      <c r="J29" s="3">
        <v>125</v>
      </c>
      <c r="K29" s="18" t="s">
        <v>223</v>
      </c>
      <c r="L29" s="16">
        <v>0</v>
      </c>
      <c r="M29" s="74">
        <f t="shared" si="0"/>
        <v>0</v>
      </c>
      <c r="N29" s="2">
        <f>SUM(M29/I29)</f>
        <v>0</v>
      </c>
      <c r="O29" s="79">
        <f>SUM(L29+L22)</f>
        <v>16</v>
      </c>
      <c r="P29" s="7"/>
      <c r="Q29" s="6" t="s">
        <v>13</v>
      </c>
      <c r="R29" s="67"/>
      <c r="S29" s="67"/>
      <c r="T29" s="67"/>
      <c r="U29" s="67"/>
      <c r="V29" s="67"/>
      <c r="W29" s="67"/>
      <c r="X29" s="67"/>
    </row>
    <row r="30" spans="1:24" s="65" customFormat="1" ht="42" customHeight="1">
      <c r="A30" s="7"/>
      <c r="B30" s="14"/>
      <c r="C30" s="15"/>
      <c r="D30" s="2"/>
      <c r="E30" s="6" t="s">
        <v>153</v>
      </c>
      <c r="F30" s="63" t="s">
        <v>58</v>
      </c>
      <c r="G30" s="25" t="s">
        <v>56</v>
      </c>
      <c r="H30" s="19" t="s">
        <v>57</v>
      </c>
      <c r="I30" s="8">
        <v>115</v>
      </c>
      <c r="J30" s="3">
        <v>125</v>
      </c>
      <c r="K30" s="18" t="s">
        <v>117</v>
      </c>
      <c r="L30" s="16">
        <v>0</v>
      </c>
      <c r="M30" s="74">
        <f t="shared" si="0"/>
        <v>0</v>
      </c>
      <c r="N30" s="2">
        <f>SUM(M30/I30)</f>
        <v>0</v>
      </c>
      <c r="O30" s="79">
        <f>SUM(L30+L23)</f>
        <v>10</v>
      </c>
      <c r="P30" s="7"/>
      <c r="Q30" s="6" t="s">
        <v>13</v>
      </c>
      <c r="R30" s="67"/>
      <c r="S30" s="67"/>
      <c r="T30" s="67"/>
      <c r="U30" s="67"/>
      <c r="V30" s="67"/>
      <c r="W30" s="67"/>
      <c r="X30" s="67"/>
    </row>
    <row r="31" spans="1:21" s="65" customFormat="1" ht="27.75" customHeight="1">
      <c r="A31" s="95"/>
      <c r="B31" s="377" t="s">
        <v>441</v>
      </c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9"/>
      <c r="O31" s="67"/>
      <c r="P31" s="67"/>
      <c r="Q31" s="67"/>
      <c r="R31" s="67"/>
      <c r="S31" s="67"/>
      <c r="T31" s="67"/>
      <c r="U31" s="67"/>
    </row>
    <row r="32" spans="1:27" s="4" customFormat="1" ht="33.75" customHeight="1">
      <c r="A32" s="5" t="s">
        <v>2</v>
      </c>
      <c r="B32" s="5" t="s">
        <v>4</v>
      </c>
      <c r="C32" s="5" t="s">
        <v>3</v>
      </c>
      <c r="D32" s="5" t="s">
        <v>150</v>
      </c>
      <c r="E32" s="5" t="s">
        <v>152</v>
      </c>
      <c r="F32" s="5" t="s">
        <v>5</v>
      </c>
      <c r="G32" s="5" t="s">
        <v>0</v>
      </c>
      <c r="H32" s="5" t="s">
        <v>6</v>
      </c>
      <c r="I32" s="5" t="s">
        <v>20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432</v>
      </c>
      <c r="O32" s="5" t="s">
        <v>154</v>
      </c>
      <c r="P32" s="5" t="s">
        <v>11</v>
      </c>
      <c r="Q32" s="5" t="s">
        <v>326</v>
      </c>
      <c r="R32" s="81" t="s">
        <v>325</v>
      </c>
      <c r="S32" s="5" t="s">
        <v>11</v>
      </c>
      <c r="T32" s="5" t="s">
        <v>1</v>
      </c>
      <c r="U32" s="27"/>
      <c r="V32" s="27"/>
      <c r="W32" s="27"/>
      <c r="X32" s="27"/>
      <c r="Y32" s="27"/>
      <c r="Z32" s="27"/>
      <c r="AA32" s="27"/>
    </row>
    <row r="33" spans="1:27" s="65" customFormat="1" ht="42" customHeight="1">
      <c r="A33" s="68">
        <v>180</v>
      </c>
      <c r="B33" s="14"/>
      <c r="C33" s="82">
        <v>1</v>
      </c>
      <c r="D33" s="2"/>
      <c r="E33" s="6" t="s">
        <v>153</v>
      </c>
      <c r="F33" s="63" t="s">
        <v>16</v>
      </c>
      <c r="G33" s="25" t="s">
        <v>14</v>
      </c>
      <c r="H33" s="19" t="s">
        <v>15</v>
      </c>
      <c r="I33" s="8">
        <v>134.2</v>
      </c>
      <c r="J33" s="3">
        <v>125</v>
      </c>
      <c r="K33" s="18" t="s">
        <v>118</v>
      </c>
      <c r="L33" s="16">
        <v>48</v>
      </c>
      <c r="M33" s="74">
        <f>SUM(L33*J33)</f>
        <v>6000</v>
      </c>
      <c r="N33" s="74">
        <f>SUM(J33*Q33)</f>
        <v>19500</v>
      </c>
      <c r="O33" s="2">
        <f>SUM(M33/I33)</f>
        <v>44.70938897168406</v>
      </c>
      <c r="P33" s="7" t="s">
        <v>163</v>
      </c>
      <c r="Q33" s="88">
        <f>SUM(L33+O26)</f>
        <v>156</v>
      </c>
      <c r="R33" s="98">
        <f>SUM(N33/I33)</f>
        <v>145.3055141579732</v>
      </c>
      <c r="S33" s="99" t="s">
        <v>447</v>
      </c>
      <c r="T33" s="7" t="s">
        <v>119</v>
      </c>
      <c r="U33" s="67"/>
      <c r="V33" s="67"/>
      <c r="W33" s="67"/>
      <c r="X33" s="67"/>
      <c r="Y33" s="67"/>
      <c r="Z33" s="67"/>
      <c r="AA33" s="67"/>
    </row>
    <row r="34" spans="1:27" s="65" customFormat="1" ht="42" customHeight="1">
      <c r="A34" s="68">
        <v>181</v>
      </c>
      <c r="B34" s="14"/>
      <c r="C34" s="82">
        <v>2</v>
      </c>
      <c r="D34" s="2"/>
      <c r="E34" s="6" t="s">
        <v>153</v>
      </c>
      <c r="F34" s="73" t="s">
        <v>40</v>
      </c>
      <c r="G34" s="25" t="s">
        <v>161</v>
      </c>
      <c r="H34" s="19" t="s">
        <v>39</v>
      </c>
      <c r="I34" s="8">
        <v>97.65</v>
      </c>
      <c r="J34" s="3">
        <v>125</v>
      </c>
      <c r="K34" s="18" t="s">
        <v>162</v>
      </c>
      <c r="L34" s="16">
        <v>14</v>
      </c>
      <c r="M34" s="74">
        <f>SUM(L34*J34)</f>
        <v>1750</v>
      </c>
      <c r="N34" s="74">
        <f>SUM(J34*Q34)</f>
        <v>6375</v>
      </c>
      <c r="O34" s="2">
        <f>SUM(M34/I34)</f>
        <v>17.921146953405017</v>
      </c>
      <c r="P34" s="7"/>
      <c r="Q34" s="88">
        <f>SUM(L34+L28+L21)</f>
        <v>51</v>
      </c>
      <c r="R34" s="98">
        <f>SUM(N34/I34)</f>
        <v>65.284178187404</v>
      </c>
      <c r="S34" s="99" t="s">
        <v>333</v>
      </c>
      <c r="T34" s="6" t="s">
        <v>32</v>
      </c>
      <c r="U34" s="67"/>
      <c r="V34" s="67"/>
      <c r="W34" s="67"/>
      <c r="X34" s="67"/>
      <c r="Y34" s="67"/>
      <c r="Z34" s="67"/>
      <c r="AA34" s="67"/>
    </row>
    <row r="35" spans="1:27" s="65" customFormat="1" ht="42" customHeight="1">
      <c r="A35" s="150">
        <v>182</v>
      </c>
      <c r="B35" s="14"/>
      <c r="C35" s="82">
        <v>3</v>
      </c>
      <c r="D35" s="2"/>
      <c r="E35" s="6" t="s">
        <v>153</v>
      </c>
      <c r="F35" s="73" t="s">
        <v>446</v>
      </c>
      <c r="G35" s="25" t="s">
        <v>252</v>
      </c>
      <c r="H35" s="19" t="s">
        <v>253</v>
      </c>
      <c r="I35" s="8">
        <v>97.7</v>
      </c>
      <c r="J35" s="3">
        <v>125</v>
      </c>
      <c r="K35" s="18" t="s">
        <v>254</v>
      </c>
      <c r="L35" s="16">
        <v>15</v>
      </c>
      <c r="M35" s="74">
        <f>SUM(L35*J35)</f>
        <v>1875</v>
      </c>
      <c r="N35" s="74">
        <f>SUM(J35*Q35)</f>
        <v>6375</v>
      </c>
      <c r="O35" s="2">
        <f>SUM(M35/I35)</f>
        <v>19.191402251791196</v>
      </c>
      <c r="P35" s="7"/>
      <c r="Q35" s="16">
        <f>SUM(L35+L27+L20)</f>
        <v>51</v>
      </c>
      <c r="R35" s="98">
        <f>SUM(N35/I35)</f>
        <v>65.25076765609008</v>
      </c>
      <c r="S35" s="7"/>
      <c r="T35" s="7" t="s">
        <v>13</v>
      </c>
      <c r="U35" s="67"/>
      <c r="V35" s="67"/>
      <c r="W35" s="67"/>
      <c r="X35" s="67"/>
      <c r="Y35" s="67"/>
      <c r="Z35" s="67"/>
      <c r="AA35" s="67"/>
    </row>
    <row r="36" spans="1:27" s="65" customFormat="1" ht="42" customHeight="1">
      <c r="A36" s="150">
        <v>183</v>
      </c>
      <c r="B36" s="14"/>
      <c r="C36" s="82">
        <v>4</v>
      </c>
      <c r="D36" s="2"/>
      <c r="E36" s="6" t="s">
        <v>153</v>
      </c>
      <c r="F36" s="63" t="s">
        <v>139</v>
      </c>
      <c r="G36" s="25" t="s">
        <v>78</v>
      </c>
      <c r="H36" s="19" t="s">
        <v>79</v>
      </c>
      <c r="I36" s="8">
        <v>89.3</v>
      </c>
      <c r="J36" s="3">
        <v>125</v>
      </c>
      <c r="K36" s="18" t="s">
        <v>223</v>
      </c>
      <c r="L36" s="16">
        <v>0</v>
      </c>
      <c r="M36" s="74">
        <f>SUM(L36*J36)</f>
        <v>0</v>
      </c>
      <c r="N36" s="74">
        <f>SUM(J36*Q36)</f>
        <v>2000</v>
      </c>
      <c r="O36" s="2">
        <f>SUM(M36/I36)</f>
        <v>0</v>
      </c>
      <c r="P36" s="7"/>
      <c r="Q36" s="16">
        <f>SUM(L36+O29)</f>
        <v>16</v>
      </c>
      <c r="R36" s="98">
        <f>SUM(N36/I36)</f>
        <v>22.396416573348265</v>
      </c>
      <c r="S36" s="7"/>
      <c r="T36" s="6" t="s">
        <v>13</v>
      </c>
      <c r="U36" s="67"/>
      <c r="V36" s="67"/>
      <c r="W36" s="67"/>
      <c r="X36" s="67"/>
      <c r="Y36" s="67"/>
      <c r="Z36" s="67"/>
      <c r="AA36" s="67"/>
    </row>
    <row r="37" spans="1:27" s="65" customFormat="1" ht="42" customHeight="1">
      <c r="A37" s="150">
        <v>184</v>
      </c>
      <c r="B37" s="14"/>
      <c r="C37" s="82">
        <v>5</v>
      </c>
      <c r="D37" s="2"/>
      <c r="E37" s="6" t="s">
        <v>153</v>
      </c>
      <c r="F37" s="63" t="s">
        <v>58</v>
      </c>
      <c r="G37" s="25" t="s">
        <v>56</v>
      </c>
      <c r="H37" s="19" t="s">
        <v>57</v>
      </c>
      <c r="I37" s="8">
        <v>115</v>
      </c>
      <c r="J37" s="3">
        <v>125</v>
      </c>
      <c r="K37" s="18" t="s">
        <v>117</v>
      </c>
      <c r="L37" s="16">
        <v>0</v>
      </c>
      <c r="M37" s="74">
        <f>SUM(L37*J37)</f>
        <v>0</v>
      </c>
      <c r="N37" s="74">
        <f>SUM(J37*Q37)</f>
        <v>1250</v>
      </c>
      <c r="O37" s="2">
        <f>SUM(M37/I37)</f>
        <v>0</v>
      </c>
      <c r="P37" s="7"/>
      <c r="Q37" s="16">
        <f>SUM(L37+O30)</f>
        <v>10</v>
      </c>
      <c r="R37" s="98">
        <f>SUM(N37/I37)</f>
        <v>10.869565217391305</v>
      </c>
      <c r="S37" s="7"/>
      <c r="T37" s="6" t="s">
        <v>13</v>
      </c>
      <c r="U37" s="67"/>
      <c r="V37" s="67"/>
      <c r="W37" s="67"/>
      <c r="X37" s="67"/>
      <c r="Y37" s="67"/>
      <c r="Z37" s="67"/>
      <c r="AA37" s="67"/>
    </row>
    <row r="38" spans="1:25" s="240" customFormat="1" ht="24" customHeight="1">
      <c r="A38" s="288" t="s">
        <v>1011</v>
      </c>
      <c r="B38" s="288"/>
      <c r="C38" s="288"/>
      <c r="D38" s="288"/>
      <c r="E38" s="288"/>
      <c r="F38" s="288"/>
      <c r="G38" s="288"/>
      <c r="H38" s="288"/>
      <c r="I38" s="289"/>
      <c r="J38" s="289"/>
      <c r="K38" s="289"/>
      <c r="L38" s="262"/>
      <c r="M38" s="262"/>
      <c r="N38" s="262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</row>
    <row r="39" spans="1:25" s="240" customFormat="1" ht="24" customHeight="1">
      <c r="A39" s="290" t="s">
        <v>1012</v>
      </c>
      <c r="B39" s="291"/>
      <c r="C39" s="291"/>
      <c r="D39" s="292"/>
      <c r="E39" s="264" t="s">
        <v>1017</v>
      </c>
      <c r="F39" s="290" t="s">
        <v>934</v>
      </c>
      <c r="G39" s="292"/>
      <c r="H39" s="293" t="s">
        <v>720</v>
      </c>
      <c r="I39" s="294"/>
      <c r="J39" s="290" t="s">
        <v>1016</v>
      </c>
      <c r="K39" s="292"/>
      <c r="L39" s="265"/>
      <c r="M39" s="266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42"/>
      <c r="Y39" s="242"/>
    </row>
    <row r="40" spans="1:25" s="240" customFormat="1" ht="24" customHeight="1">
      <c r="A40" s="290" t="s">
        <v>1014</v>
      </c>
      <c r="B40" s="291"/>
      <c r="C40" s="291"/>
      <c r="D40" s="292"/>
      <c r="E40" s="264" t="s">
        <v>16</v>
      </c>
      <c r="F40" s="290" t="s">
        <v>19</v>
      </c>
      <c r="G40" s="292"/>
      <c r="H40" s="293" t="s">
        <v>1015</v>
      </c>
      <c r="I40" s="294"/>
      <c r="J40" s="290" t="s">
        <v>1016</v>
      </c>
      <c r="K40" s="292"/>
      <c r="L40" s="265"/>
      <c r="M40" s="266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42"/>
      <c r="Y40" s="242"/>
    </row>
    <row r="41" spans="1:25" s="240" customFormat="1" ht="24" customHeight="1">
      <c r="A41" s="290" t="s">
        <v>1014</v>
      </c>
      <c r="B41" s="291"/>
      <c r="C41" s="291"/>
      <c r="D41" s="292"/>
      <c r="E41" s="264" t="s">
        <v>1045</v>
      </c>
      <c r="F41" s="295" t="s">
        <v>1025</v>
      </c>
      <c r="G41" s="295"/>
      <c r="H41" s="296" t="s">
        <v>1015</v>
      </c>
      <c r="I41" s="296"/>
      <c r="J41" s="295" t="s">
        <v>1016</v>
      </c>
      <c r="K41" s="297"/>
      <c r="L41" s="265"/>
      <c r="M41" s="266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42"/>
      <c r="Y41" s="242"/>
    </row>
    <row r="42" spans="1:25" s="240" customFormat="1" ht="24" customHeight="1">
      <c r="A42" s="290" t="s">
        <v>1014</v>
      </c>
      <c r="B42" s="291"/>
      <c r="C42" s="291"/>
      <c r="D42" s="292"/>
      <c r="E42" s="264" t="s">
        <v>494</v>
      </c>
      <c r="F42" s="290" t="s">
        <v>471</v>
      </c>
      <c r="G42" s="292"/>
      <c r="H42" s="293" t="s">
        <v>1028</v>
      </c>
      <c r="I42" s="294"/>
      <c r="J42" s="290" t="s">
        <v>1018</v>
      </c>
      <c r="K42" s="292"/>
      <c r="L42" s="265"/>
      <c r="M42" s="266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42"/>
      <c r="Y42" s="242"/>
    </row>
    <row r="43" spans="1:25" s="240" customFormat="1" ht="24" customHeight="1">
      <c r="A43" s="290" t="s">
        <v>1014</v>
      </c>
      <c r="B43" s="291"/>
      <c r="C43" s="291"/>
      <c r="D43" s="292"/>
      <c r="E43" s="270" t="s">
        <v>1044</v>
      </c>
      <c r="F43" s="298" t="s">
        <v>1032</v>
      </c>
      <c r="G43" s="299"/>
      <c r="H43" s="300" t="s">
        <v>1015</v>
      </c>
      <c r="I43" s="301"/>
      <c r="J43" s="298" t="s">
        <v>1013</v>
      </c>
      <c r="K43" s="299"/>
      <c r="L43" s="265"/>
      <c r="M43" s="266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42"/>
      <c r="Y43" s="242"/>
    </row>
    <row r="44" spans="1:25" s="240" customFormat="1" ht="24" customHeight="1">
      <c r="A44" s="290" t="s">
        <v>1014</v>
      </c>
      <c r="B44" s="291"/>
      <c r="C44" s="291"/>
      <c r="D44" s="292"/>
      <c r="E44" s="264" t="s">
        <v>1030</v>
      </c>
      <c r="F44" s="290" t="s">
        <v>1031</v>
      </c>
      <c r="G44" s="292"/>
      <c r="H44" s="293" t="s">
        <v>1015</v>
      </c>
      <c r="I44" s="294"/>
      <c r="J44" s="290" t="s">
        <v>1019</v>
      </c>
      <c r="K44" s="292"/>
      <c r="L44" s="265"/>
      <c r="M44" s="266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42"/>
      <c r="Y44" s="242"/>
    </row>
    <row r="45" spans="1:25" s="240" customFormat="1" ht="24" customHeight="1">
      <c r="A45" s="290" t="s">
        <v>1014</v>
      </c>
      <c r="B45" s="291"/>
      <c r="C45" s="291"/>
      <c r="D45" s="292"/>
      <c r="E45" s="264" t="s">
        <v>541</v>
      </c>
      <c r="F45" s="290" t="s">
        <v>1026</v>
      </c>
      <c r="G45" s="292"/>
      <c r="H45" s="293" t="s">
        <v>1028</v>
      </c>
      <c r="I45" s="294"/>
      <c r="J45" s="290" t="s">
        <v>1019</v>
      </c>
      <c r="K45" s="292"/>
      <c r="L45" s="265"/>
      <c r="M45" s="266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42"/>
      <c r="Y45" s="242"/>
    </row>
    <row r="46" spans="1:25" s="240" customFormat="1" ht="24" customHeight="1">
      <c r="A46" s="290" t="s">
        <v>1014</v>
      </c>
      <c r="B46" s="291"/>
      <c r="C46" s="291"/>
      <c r="D46" s="292"/>
      <c r="E46" s="264" t="s">
        <v>35</v>
      </c>
      <c r="F46" s="295" t="s">
        <v>1047</v>
      </c>
      <c r="G46" s="295"/>
      <c r="H46" s="296" t="s">
        <v>1048</v>
      </c>
      <c r="I46" s="296"/>
      <c r="J46" s="295" t="s">
        <v>1019</v>
      </c>
      <c r="K46" s="297"/>
      <c r="L46" s="265"/>
      <c r="M46" s="266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42"/>
      <c r="Y46" s="242"/>
    </row>
    <row r="47" spans="1:25" s="240" customFormat="1" ht="24" customHeight="1">
      <c r="A47" s="290" t="s">
        <v>1020</v>
      </c>
      <c r="B47" s="291"/>
      <c r="C47" s="291"/>
      <c r="D47" s="292"/>
      <c r="E47" s="264" t="s">
        <v>143</v>
      </c>
      <c r="F47" s="295" t="s">
        <v>108</v>
      </c>
      <c r="G47" s="295"/>
      <c r="H47" s="296" t="s">
        <v>1046</v>
      </c>
      <c r="I47" s="296"/>
      <c r="J47" s="295" t="s">
        <v>1019</v>
      </c>
      <c r="K47" s="297"/>
      <c r="L47" s="265"/>
      <c r="M47" s="266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42"/>
      <c r="Y47" s="242"/>
    </row>
    <row r="48" spans="1:25" s="240" customFormat="1" ht="24" customHeight="1">
      <c r="A48" s="290" t="s">
        <v>1020</v>
      </c>
      <c r="B48" s="291"/>
      <c r="C48" s="291"/>
      <c r="D48" s="292"/>
      <c r="E48" s="270" t="s">
        <v>71</v>
      </c>
      <c r="F48" s="298" t="s">
        <v>217</v>
      </c>
      <c r="G48" s="299"/>
      <c r="H48" s="300" t="s">
        <v>720</v>
      </c>
      <c r="I48" s="301"/>
      <c r="J48" s="298" t="s">
        <v>1021</v>
      </c>
      <c r="K48" s="299"/>
      <c r="L48" s="265"/>
      <c r="M48" s="26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42"/>
      <c r="Y48" s="242"/>
    </row>
    <row r="49" spans="1:25" s="240" customFormat="1" ht="24" customHeight="1">
      <c r="A49" s="290" t="s">
        <v>1020</v>
      </c>
      <c r="B49" s="291"/>
      <c r="C49" s="291"/>
      <c r="D49" s="292"/>
      <c r="E49" s="264" t="s">
        <v>1049</v>
      </c>
      <c r="F49" s="295" t="s">
        <v>1050</v>
      </c>
      <c r="G49" s="295"/>
      <c r="H49" s="296" t="s">
        <v>1015</v>
      </c>
      <c r="I49" s="296"/>
      <c r="J49" s="295" t="s">
        <v>1021</v>
      </c>
      <c r="K49" s="297"/>
      <c r="L49" s="265"/>
      <c r="M49" s="266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42"/>
      <c r="Y49" s="242"/>
    </row>
    <row r="50" spans="1:25" s="240" customFormat="1" ht="24" customHeight="1">
      <c r="A50" s="290" t="s">
        <v>1020</v>
      </c>
      <c r="B50" s="291"/>
      <c r="C50" s="291"/>
      <c r="D50" s="292"/>
      <c r="E50" s="264" t="s">
        <v>1030</v>
      </c>
      <c r="F50" s="290" t="s">
        <v>1031</v>
      </c>
      <c r="G50" s="292"/>
      <c r="H50" s="293" t="s">
        <v>1015</v>
      </c>
      <c r="I50" s="294"/>
      <c r="J50" s="290" t="s">
        <v>1019</v>
      </c>
      <c r="K50" s="292"/>
      <c r="L50" s="265"/>
      <c r="M50" s="266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42"/>
      <c r="Y50" s="242"/>
    </row>
    <row r="51" spans="1:25" s="240" customFormat="1" ht="24" customHeight="1">
      <c r="A51" s="290" t="s">
        <v>1020</v>
      </c>
      <c r="B51" s="291"/>
      <c r="C51" s="291"/>
      <c r="D51" s="292"/>
      <c r="E51" s="264" t="s">
        <v>552</v>
      </c>
      <c r="F51" s="290" t="s">
        <v>1029</v>
      </c>
      <c r="G51" s="292"/>
      <c r="H51" s="293" t="s">
        <v>1015</v>
      </c>
      <c r="I51" s="294"/>
      <c r="J51" s="290" t="s">
        <v>1019</v>
      </c>
      <c r="K51" s="292"/>
      <c r="L51" s="265"/>
      <c r="M51" s="266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42"/>
      <c r="Y51" s="242"/>
    </row>
    <row r="52" spans="1:25" s="240" customFormat="1" ht="24" customHeight="1">
      <c r="A52" s="290" t="s">
        <v>1020</v>
      </c>
      <c r="B52" s="291"/>
      <c r="C52" s="291"/>
      <c r="D52" s="292"/>
      <c r="E52" s="264" t="s">
        <v>1039</v>
      </c>
      <c r="F52" s="295" t="s">
        <v>1040</v>
      </c>
      <c r="G52" s="295"/>
      <c r="H52" s="296" t="s">
        <v>1015</v>
      </c>
      <c r="I52" s="296"/>
      <c r="J52" s="295" t="s">
        <v>1021</v>
      </c>
      <c r="K52" s="297"/>
      <c r="L52" s="265"/>
      <c r="M52" s="266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42"/>
      <c r="Y52" s="242"/>
    </row>
    <row r="53" spans="1:25" s="240" customFormat="1" ht="24" customHeight="1">
      <c r="A53" s="290" t="s">
        <v>1020</v>
      </c>
      <c r="B53" s="291"/>
      <c r="C53" s="291"/>
      <c r="D53" s="292"/>
      <c r="E53" s="264" t="s">
        <v>467</v>
      </c>
      <c r="F53" s="290" t="s">
        <v>1027</v>
      </c>
      <c r="G53" s="292"/>
      <c r="H53" s="293" t="s">
        <v>1028</v>
      </c>
      <c r="I53" s="294"/>
      <c r="J53" s="290" t="s">
        <v>1021</v>
      </c>
      <c r="K53" s="292"/>
      <c r="L53" s="265"/>
      <c r="M53" s="266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42"/>
      <c r="Y53" s="242"/>
    </row>
    <row r="54" spans="1:25" s="240" customFormat="1" ht="24" customHeight="1">
      <c r="A54" s="290" t="s">
        <v>1022</v>
      </c>
      <c r="B54" s="291"/>
      <c r="C54" s="291"/>
      <c r="D54" s="292"/>
      <c r="E54" s="264" t="s">
        <v>1037</v>
      </c>
      <c r="F54" s="290" t="s">
        <v>1038</v>
      </c>
      <c r="G54" s="292"/>
      <c r="H54" s="293" t="s">
        <v>1015</v>
      </c>
      <c r="I54" s="294"/>
      <c r="J54" s="290" t="s">
        <v>1021</v>
      </c>
      <c r="K54" s="292"/>
      <c r="L54" s="265"/>
      <c r="M54" s="266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42"/>
      <c r="Y54" s="242"/>
    </row>
    <row r="55" spans="1:25" s="240" customFormat="1" ht="24" customHeight="1">
      <c r="A55" s="290" t="s">
        <v>1023</v>
      </c>
      <c r="B55" s="291"/>
      <c r="C55" s="291"/>
      <c r="D55" s="292"/>
      <c r="E55" s="264" t="s">
        <v>1017</v>
      </c>
      <c r="F55" s="290" t="s">
        <v>934</v>
      </c>
      <c r="G55" s="292"/>
      <c r="H55" s="293" t="s">
        <v>720</v>
      </c>
      <c r="I55" s="294"/>
      <c r="J55" s="290" t="s">
        <v>1016</v>
      </c>
      <c r="K55" s="292"/>
      <c r="L55" s="265"/>
      <c r="M55" s="266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42"/>
      <c r="Y55" s="242"/>
    </row>
    <row r="56" spans="1:25" s="240" customFormat="1" ht="24" customHeight="1">
      <c r="A56" s="290" t="s">
        <v>1023</v>
      </c>
      <c r="B56" s="291"/>
      <c r="C56" s="291"/>
      <c r="D56" s="292"/>
      <c r="E56" s="264" t="s">
        <v>1041</v>
      </c>
      <c r="F56" s="295" t="s">
        <v>1042</v>
      </c>
      <c r="G56" s="295"/>
      <c r="H56" s="296" t="s">
        <v>1015</v>
      </c>
      <c r="I56" s="296"/>
      <c r="J56" s="295" t="s">
        <v>1021</v>
      </c>
      <c r="K56" s="297"/>
      <c r="L56" s="265"/>
      <c r="M56" s="266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42"/>
      <c r="Y56" s="242"/>
    </row>
    <row r="57" spans="1:25" s="240" customFormat="1" ht="24" customHeight="1">
      <c r="A57" s="290" t="s">
        <v>1035</v>
      </c>
      <c r="B57" s="291"/>
      <c r="C57" s="291"/>
      <c r="D57" s="292"/>
      <c r="E57" s="267"/>
      <c r="F57" s="290" t="s">
        <v>1036</v>
      </c>
      <c r="G57" s="292"/>
      <c r="H57" s="293" t="s">
        <v>720</v>
      </c>
      <c r="I57" s="294"/>
      <c r="J57" s="290" t="s">
        <v>1024</v>
      </c>
      <c r="K57" s="292"/>
      <c r="L57" s="265"/>
      <c r="M57" s="266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42"/>
      <c r="Y57" s="242"/>
    </row>
    <row r="58" spans="1:25" s="240" customFormat="1" ht="24" customHeight="1">
      <c r="A58" s="290" t="s">
        <v>1033</v>
      </c>
      <c r="B58" s="291"/>
      <c r="C58" s="291"/>
      <c r="D58" s="292"/>
      <c r="E58" s="264" t="s">
        <v>1043</v>
      </c>
      <c r="F58" s="295" t="s">
        <v>1034</v>
      </c>
      <c r="G58" s="295"/>
      <c r="H58" s="296" t="s">
        <v>720</v>
      </c>
      <c r="I58" s="296"/>
      <c r="J58" s="295" t="s">
        <v>1021</v>
      </c>
      <c r="K58" s="297"/>
      <c r="L58" s="268"/>
      <c r="M58" s="266"/>
      <c r="N58" s="269"/>
      <c r="O58" s="265"/>
      <c r="P58" s="265"/>
      <c r="Q58" s="265"/>
      <c r="R58" s="265"/>
      <c r="S58" s="265"/>
      <c r="T58" s="265"/>
      <c r="U58" s="265"/>
      <c r="V58" s="265"/>
      <c r="W58" s="265"/>
      <c r="X58" s="242"/>
      <c r="Y58" s="242"/>
    </row>
  </sheetData>
  <sheetProtection/>
  <mergeCells count="92">
    <mergeCell ref="A58:D58"/>
    <mergeCell ref="F58:G58"/>
    <mergeCell ref="H58:I58"/>
    <mergeCell ref="J58:K58"/>
    <mergeCell ref="A56:D56"/>
    <mergeCell ref="F56:G56"/>
    <mergeCell ref="H56:I56"/>
    <mergeCell ref="J56:K56"/>
    <mergeCell ref="A57:D57"/>
    <mergeCell ref="F57:G57"/>
    <mergeCell ref="H57:I57"/>
    <mergeCell ref="J57:K57"/>
    <mergeCell ref="A54:D54"/>
    <mergeCell ref="F54:G54"/>
    <mergeCell ref="H54:I54"/>
    <mergeCell ref="J54:K54"/>
    <mergeCell ref="A55:D55"/>
    <mergeCell ref="F55:G55"/>
    <mergeCell ref="H55:I55"/>
    <mergeCell ref="J55:K55"/>
    <mergeCell ref="A52:D52"/>
    <mergeCell ref="F52:G52"/>
    <mergeCell ref="H52:I52"/>
    <mergeCell ref="J52:K52"/>
    <mergeCell ref="A53:D53"/>
    <mergeCell ref="F53:G53"/>
    <mergeCell ref="H53:I53"/>
    <mergeCell ref="J53:K53"/>
    <mergeCell ref="A50:D50"/>
    <mergeCell ref="F50:G50"/>
    <mergeCell ref="H50:I50"/>
    <mergeCell ref="J50:K50"/>
    <mergeCell ref="A51:D51"/>
    <mergeCell ref="F51:G51"/>
    <mergeCell ref="H51:I51"/>
    <mergeCell ref="J51:K51"/>
    <mergeCell ref="A48:D48"/>
    <mergeCell ref="F48:G48"/>
    <mergeCell ref="H48:I48"/>
    <mergeCell ref="J48:K48"/>
    <mergeCell ref="A49:D49"/>
    <mergeCell ref="F49:G49"/>
    <mergeCell ref="H49:I49"/>
    <mergeCell ref="J49:K49"/>
    <mergeCell ref="A46:D46"/>
    <mergeCell ref="F46:G46"/>
    <mergeCell ref="H46:I46"/>
    <mergeCell ref="J46:K46"/>
    <mergeCell ref="A47:D47"/>
    <mergeCell ref="F47:G47"/>
    <mergeCell ref="H47:I47"/>
    <mergeCell ref="J47:K47"/>
    <mergeCell ref="A44:D44"/>
    <mergeCell ref="F44:G44"/>
    <mergeCell ref="H44:I44"/>
    <mergeCell ref="J44:K44"/>
    <mergeCell ref="A45:D45"/>
    <mergeCell ref="F45:G45"/>
    <mergeCell ref="H45:I45"/>
    <mergeCell ref="J45:K45"/>
    <mergeCell ref="A42:D42"/>
    <mergeCell ref="F42:G42"/>
    <mergeCell ref="H42:I42"/>
    <mergeCell ref="J42:K42"/>
    <mergeCell ref="A43:D43"/>
    <mergeCell ref="F43:G43"/>
    <mergeCell ref="H43:I43"/>
    <mergeCell ref="J43:K43"/>
    <mergeCell ref="A40:D40"/>
    <mergeCell ref="F40:G40"/>
    <mergeCell ref="H40:I40"/>
    <mergeCell ref="J40:K40"/>
    <mergeCell ref="A41:D41"/>
    <mergeCell ref="F41:G41"/>
    <mergeCell ref="H41:I41"/>
    <mergeCell ref="J41:K41"/>
    <mergeCell ref="B11:N11"/>
    <mergeCell ref="A38:K38"/>
    <mergeCell ref="A39:D39"/>
    <mergeCell ref="F39:G39"/>
    <mergeCell ref="H39:I39"/>
    <mergeCell ref="J39:K39"/>
    <mergeCell ref="B17:N17"/>
    <mergeCell ref="B24:N24"/>
    <mergeCell ref="B31:N31"/>
    <mergeCell ref="B16:N16"/>
    <mergeCell ref="A5:P5"/>
    <mergeCell ref="A1:P1"/>
    <mergeCell ref="A2:P2"/>
    <mergeCell ref="A3:P3"/>
    <mergeCell ref="A4:P4"/>
    <mergeCell ref="B6:N6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B47"/>
  <sheetViews>
    <sheetView zoomScale="70" zoomScaleNormal="70" zoomScalePageLayoutView="0" workbookViewId="0" topLeftCell="A10">
      <selection activeCell="O33" sqref="O33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9.8515625" style="10" customWidth="1"/>
    <col min="5" max="5" width="20.8515625" style="10" customWidth="1"/>
    <col min="6" max="6" width="9.8515625" style="24" customWidth="1"/>
    <col min="7" max="7" width="29.00390625" style="11" customWidth="1"/>
    <col min="8" max="8" width="21.8515625" style="20" customWidth="1"/>
    <col min="9" max="9" width="10.7109375" style="10" customWidth="1"/>
    <col min="10" max="10" width="8.421875" style="10" customWidth="1"/>
    <col min="11" max="11" width="33.7109375" style="9" customWidth="1"/>
    <col min="12" max="12" width="11.7109375" style="31" customWidth="1"/>
    <col min="13" max="14" width="12.7109375" style="31" customWidth="1"/>
    <col min="15" max="15" width="29.140625" style="30" customWidth="1"/>
    <col min="16" max="16" width="15.00390625" style="30" customWidth="1"/>
    <col min="17" max="17" width="13.140625" style="30" customWidth="1"/>
    <col min="18" max="18" width="13.8515625" style="30" customWidth="1"/>
    <col min="19" max="19" width="13.57421875" style="30" customWidth="1"/>
    <col min="20" max="20" width="13.28125" style="30" customWidth="1"/>
    <col min="21" max="21" width="9.140625" style="30" customWidth="1"/>
    <col min="22" max="16384" width="9.140625" style="31" customWidth="1"/>
  </cols>
  <sheetData>
    <row r="1" spans="1:21" s="39" customFormat="1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44"/>
      <c r="R1" s="44"/>
      <c r="S1" s="44"/>
      <c r="T1" s="44"/>
      <c r="U1" s="44"/>
    </row>
    <row r="2" spans="1:21" s="39" customFormat="1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44"/>
      <c r="R2" s="44"/>
      <c r="S2" s="44"/>
      <c r="T2" s="44"/>
      <c r="U2" s="44"/>
    </row>
    <row r="3" spans="1:21" s="39" customFormat="1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44"/>
      <c r="R3" s="44"/>
      <c r="S3" s="44"/>
      <c r="T3" s="44"/>
      <c r="U3" s="44"/>
    </row>
    <row r="4" spans="1:21" s="41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43"/>
      <c r="R4" s="43"/>
      <c r="S4" s="43"/>
      <c r="T4" s="43"/>
      <c r="U4" s="43"/>
    </row>
    <row r="5" spans="1:20" s="41" customFormat="1" ht="26.25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87"/>
      <c r="P5" s="287"/>
      <c r="Q5" s="43"/>
      <c r="R5" s="43"/>
      <c r="S5" s="43"/>
      <c r="T5" s="43"/>
    </row>
    <row r="6" spans="1:14" ht="24" customHeight="1">
      <c r="A6" s="13"/>
      <c r="B6" s="345" t="s">
        <v>281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s="39" customFormat="1" ht="42" customHeight="1">
      <c r="A8" s="36">
        <v>185</v>
      </c>
      <c r="B8" s="14"/>
      <c r="C8" s="15">
        <v>1</v>
      </c>
      <c r="D8" s="2"/>
      <c r="E8" s="21" t="s">
        <v>153</v>
      </c>
      <c r="F8" s="42" t="s">
        <v>55</v>
      </c>
      <c r="G8" s="25" t="s">
        <v>54</v>
      </c>
      <c r="H8" s="19" t="s">
        <v>53</v>
      </c>
      <c r="I8" s="8">
        <v>101.5</v>
      </c>
      <c r="J8" s="3">
        <v>150</v>
      </c>
      <c r="K8" s="28" t="s">
        <v>121</v>
      </c>
      <c r="L8" s="238">
        <v>12</v>
      </c>
      <c r="M8" s="1">
        <f>SUM(L8*J8)</f>
        <v>1800</v>
      </c>
      <c r="N8" s="2">
        <f>SUM(M8/I8)</f>
        <v>17.733990147783253</v>
      </c>
      <c r="O8" s="7" t="s">
        <v>41</v>
      </c>
      <c r="P8" s="6" t="s">
        <v>220</v>
      </c>
      <c r="Q8" s="44"/>
      <c r="R8" s="44"/>
      <c r="S8" s="44"/>
      <c r="T8" s="44"/>
      <c r="U8" s="44"/>
      <c r="V8" s="44"/>
      <c r="W8" s="44"/>
    </row>
    <row r="9" spans="1:28" s="54" customFormat="1" ht="42" customHeight="1">
      <c r="A9" s="68">
        <v>186</v>
      </c>
      <c r="B9" s="14"/>
      <c r="C9" s="76">
        <v>2</v>
      </c>
      <c r="D9" s="77"/>
      <c r="E9" s="78" t="s">
        <v>153</v>
      </c>
      <c r="F9" s="63" t="s">
        <v>107</v>
      </c>
      <c r="G9" s="25" t="s">
        <v>236</v>
      </c>
      <c r="H9" s="19" t="s">
        <v>238</v>
      </c>
      <c r="I9" s="8">
        <v>105.5</v>
      </c>
      <c r="J9" s="3">
        <v>150</v>
      </c>
      <c r="K9" s="28" t="s">
        <v>237</v>
      </c>
      <c r="L9" s="16">
        <v>12</v>
      </c>
      <c r="M9" s="1">
        <f>SUM(L9*J9)</f>
        <v>1800</v>
      </c>
      <c r="N9" s="2">
        <f>SUM(M9/I9)</f>
        <v>17.061611374407583</v>
      </c>
      <c r="O9" s="7" t="s">
        <v>442</v>
      </c>
      <c r="P9" s="6" t="s">
        <v>32</v>
      </c>
      <c r="Q9" s="56"/>
      <c r="R9" s="56"/>
      <c r="S9" s="1" t="s">
        <v>991</v>
      </c>
      <c r="T9" s="252" t="s">
        <v>992</v>
      </c>
      <c r="U9" s="252" t="s">
        <v>993</v>
      </c>
      <c r="V9" s="252" t="s">
        <v>994</v>
      </c>
      <c r="W9" s="252" t="s">
        <v>995</v>
      </c>
      <c r="X9" s="56"/>
      <c r="Y9" s="56"/>
      <c r="Z9" s="56"/>
      <c r="AA9" s="56"/>
      <c r="AB9" s="56"/>
    </row>
    <row r="10" spans="1:28" s="39" customFormat="1" ht="42" customHeight="1">
      <c r="A10" s="36">
        <v>187</v>
      </c>
      <c r="B10" s="14"/>
      <c r="C10" s="15">
        <v>3</v>
      </c>
      <c r="D10" s="2"/>
      <c r="E10" s="21" t="s">
        <v>153</v>
      </c>
      <c r="F10" s="73" t="s">
        <v>437</v>
      </c>
      <c r="G10" s="25" t="s">
        <v>302</v>
      </c>
      <c r="H10" s="19" t="s">
        <v>303</v>
      </c>
      <c r="I10" s="8">
        <v>111</v>
      </c>
      <c r="J10" s="3">
        <v>150</v>
      </c>
      <c r="K10" s="28" t="s">
        <v>254</v>
      </c>
      <c r="L10" s="16">
        <v>9</v>
      </c>
      <c r="M10" s="1">
        <f>SUM(L10*J10)</f>
        <v>1350</v>
      </c>
      <c r="N10" s="2">
        <f>SUM(M10/I10)</f>
        <v>12.162162162162161</v>
      </c>
      <c r="O10" s="7" t="s">
        <v>443</v>
      </c>
      <c r="P10" s="6" t="s">
        <v>32</v>
      </c>
      <c r="Q10" s="44"/>
      <c r="R10" s="44"/>
      <c r="S10" s="253" t="s">
        <v>996</v>
      </c>
      <c r="T10" s="255">
        <v>220</v>
      </c>
      <c r="U10" s="255">
        <v>73</v>
      </c>
      <c r="V10" s="255">
        <v>58</v>
      </c>
      <c r="W10" s="254">
        <v>43</v>
      </c>
      <c r="X10" s="44"/>
      <c r="Y10" s="44"/>
      <c r="Z10" s="44"/>
      <c r="AA10" s="44"/>
      <c r="AB10" s="44"/>
    </row>
    <row r="11" spans="1:26" ht="27.75" customHeight="1">
      <c r="A11" s="86"/>
      <c r="B11" s="388" t="s">
        <v>438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279"/>
      <c r="P11" s="279"/>
      <c r="S11" s="253" t="s">
        <v>997</v>
      </c>
      <c r="T11" s="255">
        <v>194.5</v>
      </c>
      <c r="U11" s="255">
        <v>64.5</v>
      </c>
      <c r="V11" s="255">
        <v>51</v>
      </c>
      <c r="W11" s="254">
        <v>37.5</v>
      </c>
      <c r="X11" s="30"/>
      <c r="Y11" s="30"/>
      <c r="Z11" s="30"/>
    </row>
    <row r="12" spans="1:26" s="65" customFormat="1" ht="27.75" customHeight="1">
      <c r="A12" s="45"/>
      <c r="B12" s="385" t="s">
        <v>439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7"/>
      <c r="O12" s="67"/>
      <c r="P12" s="67"/>
      <c r="Q12" s="67"/>
      <c r="R12" s="67"/>
      <c r="S12" s="253" t="s">
        <v>998</v>
      </c>
      <c r="T12" s="255">
        <v>160</v>
      </c>
      <c r="U12" s="255">
        <v>53</v>
      </c>
      <c r="V12" s="255">
        <v>42</v>
      </c>
      <c r="W12" s="254">
        <v>31</v>
      </c>
      <c r="X12" s="67"/>
      <c r="Y12" s="67"/>
      <c r="Z12" s="67"/>
    </row>
    <row r="13" spans="1:28" s="4" customFormat="1" ht="33.75" customHeight="1">
      <c r="A13" s="5" t="s">
        <v>2</v>
      </c>
      <c r="B13" s="5" t="s">
        <v>4</v>
      </c>
      <c r="C13" s="5" t="s">
        <v>3</v>
      </c>
      <c r="D13" s="5" t="s">
        <v>150</v>
      </c>
      <c r="E13" s="5" t="s">
        <v>152</v>
      </c>
      <c r="F13" s="5" t="s">
        <v>5</v>
      </c>
      <c r="G13" s="5" t="s">
        <v>0</v>
      </c>
      <c r="H13" s="5" t="s">
        <v>6</v>
      </c>
      <c r="I13" s="5" t="s">
        <v>20</v>
      </c>
      <c r="J13" s="5" t="s">
        <v>7</v>
      </c>
      <c r="K13" s="5" t="s">
        <v>8</v>
      </c>
      <c r="L13" s="5" t="s">
        <v>9</v>
      </c>
      <c r="M13" s="5" t="s">
        <v>10</v>
      </c>
      <c r="N13" s="5" t="s">
        <v>10</v>
      </c>
      <c r="O13" s="5" t="s">
        <v>154</v>
      </c>
      <c r="P13" s="5"/>
      <c r="Q13" s="27"/>
      <c r="R13" s="27"/>
      <c r="S13" s="256" t="s">
        <v>999</v>
      </c>
      <c r="T13" s="257">
        <v>100</v>
      </c>
      <c r="U13" s="257">
        <v>33</v>
      </c>
      <c r="V13" s="258">
        <v>28</v>
      </c>
      <c r="W13" s="254">
        <v>23</v>
      </c>
      <c r="X13" s="27"/>
      <c r="Y13" s="27"/>
      <c r="Z13" s="27"/>
      <c r="AA13" s="27"/>
      <c r="AB13" s="27"/>
    </row>
    <row r="14" spans="1:28" s="65" customFormat="1" ht="42" customHeight="1">
      <c r="A14" s="7"/>
      <c r="B14" s="14"/>
      <c r="C14" s="15"/>
      <c r="D14" s="2"/>
      <c r="E14" s="6" t="s">
        <v>153</v>
      </c>
      <c r="F14" s="63" t="s">
        <v>55</v>
      </c>
      <c r="G14" s="25" t="s">
        <v>54</v>
      </c>
      <c r="H14" s="19" t="s">
        <v>53</v>
      </c>
      <c r="I14" s="8">
        <v>101.5</v>
      </c>
      <c r="J14" s="3">
        <v>150</v>
      </c>
      <c r="K14" s="18" t="s">
        <v>121</v>
      </c>
      <c r="L14" s="16">
        <v>12</v>
      </c>
      <c r="M14" s="74">
        <f>SUM(L14*J14)</f>
        <v>1800</v>
      </c>
      <c r="N14" s="2">
        <f>SUM(M14/I14)</f>
        <v>17.733990147783253</v>
      </c>
      <c r="O14" s="7" t="s">
        <v>41</v>
      </c>
      <c r="P14" s="6" t="s">
        <v>220</v>
      </c>
      <c r="Q14" s="67"/>
      <c r="R14" s="67"/>
      <c r="S14" s="253" t="s">
        <v>1000</v>
      </c>
      <c r="T14" s="255">
        <v>83.5</v>
      </c>
      <c r="U14" s="255">
        <v>27.5</v>
      </c>
      <c r="V14" s="255">
        <v>22.5</v>
      </c>
      <c r="W14" s="254">
        <v>17.5</v>
      </c>
      <c r="X14" s="67"/>
      <c r="Y14" s="67"/>
      <c r="Z14" s="67"/>
      <c r="AA14" s="67"/>
      <c r="AB14" s="67"/>
    </row>
    <row r="15" spans="1:28" s="65" customFormat="1" ht="42" customHeight="1">
      <c r="A15" s="7"/>
      <c r="B15" s="14"/>
      <c r="C15" s="15"/>
      <c r="D15" s="2"/>
      <c r="E15" s="6" t="s">
        <v>153</v>
      </c>
      <c r="F15" s="63" t="s">
        <v>107</v>
      </c>
      <c r="G15" s="25" t="s">
        <v>236</v>
      </c>
      <c r="H15" s="19" t="s">
        <v>238</v>
      </c>
      <c r="I15" s="8">
        <v>105.5</v>
      </c>
      <c r="J15" s="3">
        <v>150</v>
      </c>
      <c r="K15" s="18" t="s">
        <v>237</v>
      </c>
      <c r="L15" s="16">
        <v>12</v>
      </c>
      <c r="M15" s="74">
        <f>SUM(L15*J15)</f>
        <v>1800</v>
      </c>
      <c r="N15" s="2">
        <f>SUM(M15/I15)</f>
        <v>17.061611374407583</v>
      </c>
      <c r="O15" s="7" t="s">
        <v>442</v>
      </c>
      <c r="P15" s="6" t="s">
        <v>32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3" s="65" customFormat="1" ht="42" customHeight="1">
      <c r="A16" s="7"/>
      <c r="B16" s="14"/>
      <c r="C16" s="15"/>
      <c r="D16" s="2"/>
      <c r="E16" s="6" t="s">
        <v>153</v>
      </c>
      <c r="F16" s="63" t="s">
        <v>437</v>
      </c>
      <c r="G16" s="25" t="s">
        <v>302</v>
      </c>
      <c r="H16" s="19" t="s">
        <v>303</v>
      </c>
      <c r="I16" s="8">
        <v>111</v>
      </c>
      <c r="J16" s="3">
        <v>150</v>
      </c>
      <c r="K16" s="18" t="s">
        <v>254</v>
      </c>
      <c r="L16" s="16">
        <v>9</v>
      </c>
      <c r="M16" s="74">
        <f>SUM(L16*J16)</f>
        <v>1350</v>
      </c>
      <c r="N16" s="2">
        <f>SUM(M16/I16)</f>
        <v>12.162162162162161</v>
      </c>
      <c r="O16" s="7" t="s">
        <v>443</v>
      </c>
      <c r="P16" s="6" t="s">
        <v>32</v>
      </c>
      <c r="Q16" s="67"/>
      <c r="R16" s="67"/>
      <c r="S16" s="67"/>
      <c r="T16" s="67"/>
      <c r="U16" s="67"/>
      <c r="V16" s="67"/>
      <c r="W16" s="67"/>
    </row>
    <row r="17" spans="1:21" s="65" customFormat="1" ht="27.75" customHeight="1">
      <c r="A17" s="45"/>
      <c r="B17" s="385" t="s">
        <v>440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7"/>
      <c r="O17" s="67"/>
      <c r="P17" s="67"/>
      <c r="Q17" s="67"/>
      <c r="R17" s="67"/>
      <c r="S17" s="67"/>
      <c r="T17" s="67"/>
      <c r="U17" s="67"/>
    </row>
    <row r="18" spans="1:24" s="4" customFormat="1" ht="33.75" customHeight="1">
      <c r="A18" s="5" t="s">
        <v>2</v>
      </c>
      <c r="B18" s="5" t="s">
        <v>4</v>
      </c>
      <c r="C18" s="5" t="s">
        <v>3</v>
      </c>
      <c r="D18" s="5" t="s">
        <v>150</v>
      </c>
      <c r="E18" s="5" t="s">
        <v>152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154</v>
      </c>
      <c r="O18" s="5" t="s">
        <v>331</v>
      </c>
      <c r="P18" s="5" t="s">
        <v>356</v>
      </c>
      <c r="Q18" s="5" t="s">
        <v>1</v>
      </c>
      <c r="R18" s="27"/>
      <c r="S18" s="27"/>
      <c r="T18" s="27"/>
      <c r="U18" s="27"/>
      <c r="V18" s="27"/>
      <c r="W18" s="27"/>
      <c r="X18" s="27"/>
    </row>
    <row r="19" spans="1:24" s="65" customFormat="1" ht="42" customHeight="1">
      <c r="A19" s="7"/>
      <c r="B19" s="14"/>
      <c r="C19" s="15"/>
      <c r="D19" s="2"/>
      <c r="E19" s="6" t="s">
        <v>153</v>
      </c>
      <c r="F19" s="63" t="s">
        <v>55</v>
      </c>
      <c r="G19" s="25" t="s">
        <v>54</v>
      </c>
      <c r="H19" s="19" t="s">
        <v>53</v>
      </c>
      <c r="I19" s="8">
        <v>101.5</v>
      </c>
      <c r="J19" s="3">
        <v>150</v>
      </c>
      <c r="K19" s="18" t="s">
        <v>121</v>
      </c>
      <c r="L19" s="16">
        <v>11</v>
      </c>
      <c r="M19" s="74">
        <f aca="true" t="shared" si="0" ref="M19:M26">SUM(L19*J19)</f>
        <v>1650</v>
      </c>
      <c r="N19" s="2">
        <f>SUM(M19/I19)</f>
        <v>16.25615763546798</v>
      </c>
      <c r="O19" s="79">
        <f>SUM(L19+L14)</f>
        <v>23</v>
      </c>
      <c r="P19" s="7" t="s">
        <v>442</v>
      </c>
      <c r="Q19" s="6" t="s">
        <v>220</v>
      </c>
      <c r="R19" s="67"/>
      <c r="S19" s="67"/>
      <c r="T19" s="67"/>
      <c r="U19" s="67"/>
      <c r="V19" s="67"/>
      <c r="W19" s="67"/>
      <c r="X19" s="67"/>
    </row>
    <row r="20" spans="1:24" s="65" customFormat="1" ht="42" customHeight="1">
      <c r="A20" s="7"/>
      <c r="B20" s="14"/>
      <c r="C20" s="15"/>
      <c r="D20" s="2"/>
      <c r="E20" s="6" t="s">
        <v>153</v>
      </c>
      <c r="F20" s="63" t="s">
        <v>107</v>
      </c>
      <c r="G20" s="25" t="s">
        <v>236</v>
      </c>
      <c r="H20" s="19" t="s">
        <v>238</v>
      </c>
      <c r="I20" s="8">
        <v>105.5</v>
      </c>
      <c r="J20" s="3">
        <v>150</v>
      </c>
      <c r="K20" s="18" t="s">
        <v>237</v>
      </c>
      <c r="L20" s="16">
        <v>10</v>
      </c>
      <c r="M20" s="74">
        <f t="shared" si="0"/>
        <v>1500</v>
      </c>
      <c r="N20" s="2">
        <f>SUM(M20/I20)</f>
        <v>14.218009478672986</v>
      </c>
      <c r="O20" s="79">
        <f>SUM(L20+L15)</f>
        <v>22</v>
      </c>
      <c r="P20" s="7" t="s">
        <v>443</v>
      </c>
      <c r="Q20" s="6" t="s">
        <v>13</v>
      </c>
      <c r="R20" s="67"/>
      <c r="S20" s="67"/>
      <c r="T20" s="67"/>
      <c r="U20" s="67"/>
      <c r="V20" s="67"/>
      <c r="W20" s="67"/>
      <c r="X20" s="67"/>
    </row>
    <row r="21" spans="1:24" s="65" customFormat="1" ht="42" customHeight="1">
      <c r="A21" s="7"/>
      <c r="B21" s="14"/>
      <c r="C21" s="15"/>
      <c r="D21" s="2"/>
      <c r="E21" s="6" t="s">
        <v>153</v>
      </c>
      <c r="F21" s="63" t="s">
        <v>437</v>
      </c>
      <c r="G21" s="25" t="s">
        <v>302</v>
      </c>
      <c r="H21" s="19" t="s">
        <v>303</v>
      </c>
      <c r="I21" s="8">
        <v>111</v>
      </c>
      <c r="J21" s="3">
        <v>150</v>
      </c>
      <c r="K21" s="18" t="s">
        <v>254</v>
      </c>
      <c r="L21" s="16" t="s">
        <v>358</v>
      </c>
      <c r="M21" s="74">
        <v>0</v>
      </c>
      <c r="N21" s="2">
        <f>SUM(M21/I21)</f>
        <v>0</v>
      </c>
      <c r="O21" s="79">
        <f>SUM(L16)</f>
        <v>9</v>
      </c>
      <c r="P21" s="7" t="s">
        <v>351</v>
      </c>
      <c r="Q21" s="6" t="s">
        <v>13</v>
      </c>
      <c r="R21" s="67"/>
      <c r="S21" s="67"/>
      <c r="T21" s="67"/>
      <c r="U21" s="67"/>
      <c r="V21" s="67"/>
      <c r="W21" s="67"/>
      <c r="X21" s="67"/>
    </row>
    <row r="22" spans="1:21" s="65" customFormat="1" ht="27.75" customHeight="1">
      <c r="A22" s="95"/>
      <c r="B22" s="377" t="s">
        <v>441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9"/>
      <c r="O22" s="67"/>
      <c r="P22" s="67"/>
      <c r="Q22" s="67"/>
      <c r="R22" s="67"/>
      <c r="S22" s="67"/>
      <c r="T22" s="67"/>
      <c r="U22" s="67"/>
    </row>
    <row r="23" spans="1:27" s="4" customFormat="1" ht="33.75" customHeight="1">
      <c r="A23" s="5" t="s">
        <v>2</v>
      </c>
      <c r="B23" s="5" t="s">
        <v>4</v>
      </c>
      <c r="C23" s="5" t="s">
        <v>3</v>
      </c>
      <c r="D23" s="5" t="s">
        <v>150</v>
      </c>
      <c r="E23" s="5" t="s">
        <v>152</v>
      </c>
      <c r="F23" s="5" t="s">
        <v>5</v>
      </c>
      <c r="G23" s="5" t="s">
        <v>0</v>
      </c>
      <c r="H23" s="5" t="s">
        <v>6</v>
      </c>
      <c r="I23" s="5" t="s">
        <v>20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432</v>
      </c>
      <c r="O23" s="5" t="s">
        <v>154</v>
      </c>
      <c r="P23" s="5" t="s">
        <v>11</v>
      </c>
      <c r="Q23" s="5" t="s">
        <v>326</v>
      </c>
      <c r="R23" s="83" t="s">
        <v>325</v>
      </c>
      <c r="S23" s="5" t="s">
        <v>11</v>
      </c>
      <c r="T23" s="5" t="s">
        <v>1</v>
      </c>
      <c r="U23" s="27"/>
      <c r="V23" s="27"/>
      <c r="W23" s="27"/>
      <c r="X23" s="27"/>
      <c r="Y23" s="27"/>
      <c r="Z23" s="27"/>
      <c r="AA23" s="27"/>
    </row>
    <row r="24" spans="1:27" s="65" customFormat="1" ht="42" customHeight="1">
      <c r="A24" s="68">
        <v>188</v>
      </c>
      <c r="B24" s="14"/>
      <c r="C24" s="82">
        <v>1</v>
      </c>
      <c r="D24" s="2"/>
      <c r="E24" s="6" t="s">
        <v>153</v>
      </c>
      <c r="F24" s="63" t="s">
        <v>55</v>
      </c>
      <c r="G24" s="25" t="s">
        <v>54</v>
      </c>
      <c r="H24" s="19" t="s">
        <v>53</v>
      </c>
      <c r="I24" s="8">
        <v>101.5</v>
      </c>
      <c r="J24" s="3">
        <v>150</v>
      </c>
      <c r="K24" s="18" t="s">
        <v>121</v>
      </c>
      <c r="L24" s="16">
        <v>10</v>
      </c>
      <c r="M24" s="74">
        <f t="shared" si="0"/>
        <v>1500</v>
      </c>
      <c r="N24" s="74">
        <f>SUM(J24*Q24)</f>
        <v>4950</v>
      </c>
      <c r="O24" s="2">
        <f>SUM(M24/I24)</f>
        <v>14.77832512315271</v>
      </c>
      <c r="P24" s="7" t="s">
        <v>442</v>
      </c>
      <c r="Q24" s="80">
        <f>SUM(L24+O19)</f>
        <v>33</v>
      </c>
      <c r="R24" s="2">
        <f>SUM(N24/I24)</f>
        <v>48.76847290640394</v>
      </c>
      <c r="S24" s="250" t="s">
        <v>415</v>
      </c>
      <c r="T24" s="6" t="s">
        <v>220</v>
      </c>
      <c r="U24" s="67"/>
      <c r="V24" s="67"/>
      <c r="W24" s="67"/>
      <c r="X24" s="67"/>
      <c r="Y24" s="67"/>
      <c r="Z24" s="67"/>
      <c r="AA24" s="67"/>
    </row>
    <row r="25" spans="1:27" s="65" customFormat="1" ht="42" customHeight="1">
      <c r="A25" s="68">
        <v>189</v>
      </c>
      <c r="B25" s="14"/>
      <c r="C25" s="82">
        <v>2</v>
      </c>
      <c r="D25" s="2"/>
      <c r="E25" s="6" t="s">
        <v>153</v>
      </c>
      <c r="F25" s="63" t="s">
        <v>107</v>
      </c>
      <c r="G25" s="25" t="s">
        <v>236</v>
      </c>
      <c r="H25" s="19" t="s">
        <v>238</v>
      </c>
      <c r="I25" s="8">
        <v>105.5</v>
      </c>
      <c r="J25" s="3">
        <v>150</v>
      </c>
      <c r="K25" s="18" t="s">
        <v>237</v>
      </c>
      <c r="L25" s="16">
        <v>9</v>
      </c>
      <c r="M25" s="74">
        <f t="shared" si="0"/>
        <v>1350</v>
      </c>
      <c r="N25" s="74">
        <f>SUM(J25*Q25)</f>
        <v>4650</v>
      </c>
      <c r="O25" s="2">
        <f>SUM(M25/I25)</f>
        <v>12.796208530805687</v>
      </c>
      <c r="P25" s="7" t="s">
        <v>443</v>
      </c>
      <c r="Q25" s="165">
        <f>SUM(L25+O20)</f>
        <v>31</v>
      </c>
      <c r="R25" s="2">
        <f>SUM(N25/I25)</f>
        <v>44.07582938388626</v>
      </c>
      <c r="S25" s="7"/>
      <c r="T25" s="6" t="s">
        <v>13</v>
      </c>
      <c r="U25" s="67"/>
      <c r="V25" s="67"/>
      <c r="W25" s="67"/>
      <c r="X25" s="67"/>
      <c r="Y25" s="67"/>
      <c r="Z25" s="67"/>
      <c r="AA25" s="67"/>
    </row>
    <row r="26" spans="1:27" s="65" customFormat="1" ht="42" customHeight="1">
      <c r="A26" s="68">
        <v>190</v>
      </c>
      <c r="B26" s="14"/>
      <c r="C26" s="82">
        <v>3</v>
      </c>
      <c r="D26" s="2"/>
      <c r="E26" s="6" t="s">
        <v>153</v>
      </c>
      <c r="F26" s="63" t="s">
        <v>437</v>
      </c>
      <c r="G26" s="25" t="s">
        <v>302</v>
      </c>
      <c r="H26" s="19" t="s">
        <v>303</v>
      </c>
      <c r="I26" s="8">
        <v>111</v>
      </c>
      <c r="J26" s="3">
        <v>150</v>
      </c>
      <c r="K26" s="18" t="s">
        <v>254</v>
      </c>
      <c r="L26" s="16">
        <v>0</v>
      </c>
      <c r="M26" s="74">
        <f t="shared" si="0"/>
        <v>0</v>
      </c>
      <c r="N26" s="74">
        <f>SUM(J26*Q26)</f>
        <v>1350</v>
      </c>
      <c r="O26" s="2">
        <f>SUM(M26/I26)</f>
        <v>0</v>
      </c>
      <c r="P26" s="7" t="s">
        <v>351</v>
      </c>
      <c r="Q26" s="165">
        <f>SUM(L26+O21)</f>
        <v>9</v>
      </c>
      <c r="R26" s="2">
        <f>SUM(N26/I26)</f>
        <v>12.162162162162161</v>
      </c>
      <c r="S26" s="7"/>
      <c r="T26" s="6" t="s">
        <v>13</v>
      </c>
      <c r="U26" s="67"/>
      <c r="V26" s="67"/>
      <c r="W26" s="67"/>
      <c r="X26" s="67"/>
      <c r="Y26" s="67"/>
      <c r="Z26" s="67"/>
      <c r="AA26" s="67"/>
    </row>
    <row r="27" spans="1:25" s="240" customFormat="1" ht="24" customHeight="1">
      <c r="A27" s="288" t="s">
        <v>1011</v>
      </c>
      <c r="B27" s="288"/>
      <c r="C27" s="288"/>
      <c r="D27" s="288"/>
      <c r="E27" s="288"/>
      <c r="F27" s="288"/>
      <c r="G27" s="288"/>
      <c r="H27" s="288"/>
      <c r="I27" s="289"/>
      <c r="J27" s="289"/>
      <c r="K27" s="289"/>
      <c r="L27" s="262"/>
      <c r="M27" s="262"/>
      <c r="N27" s="262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</row>
    <row r="28" spans="1:25" s="240" customFormat="1" ht="24" customHeight="1">
      <c r="A28" s="290" t="s">
        <v>1012</v>
      </c>
      <c r="B28" s="291"/>
      <c r="C28" s="291"/>
      <c r="D28" s="292"/>
      <c r="E28" s="264" t="s">
        <v>1017</v>
      </c>
      <c r="F28" s="290" t="s">
        <v>934</v>
      </c>
      <c r="G28" s="292"/>
      <c r="H28" s="293" t="s">
        <v>720</v>
      </c>
      <c r="I28" s="294"/>
      <c r="J28" s="290" t="s">
        <v>1016</v>
      </c>
      <c r="K28" s="292"/>
      <c r="L28" s="265"/>
      <c r="M28" s="266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42"/>
      <c r="Y28" s="242"/>
    </row>
    <row r="29" spans="1:25" s="240" customFormat="1" ht="24" customHeight="1">
      <c r="A29" s="290" t="s">
        <v>1014</v>
      </c>
      <c r="B29" s="291"/>
      <c r="C29" s="291"/>
      <c r="D29" s="292"/>
      <c r="E29" s="264" t="s">
        <v>16</v>
      </c>
      <c r="F29" s="290" t="s">
        <v>19</v>
      </c>
      <c r="G29" s="292"/>
      <c r="H29" s="293" t="s">
        <v>1015</v>
      </c>
      <c r="I29" s="294"/>
      <c r="J29" s="290" t="s">
        <v>1016</v>
      </c>
      <c r="K29" s="292"/>
      <c r="L29" s="265"/>
      <c r="M29" s="266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42"/>
      <c r="Y29" s="242"/>
    </row>
    <row r="30" spans="1:25" s="240" customFormat="1" ht="24" customHeight="1">
      <c r="A30" s="290" t="s">
        <v>1014</v>
      </c>
      <c r="B30" s="291"/>
      <c r="C30" s="291"/>
      <c r="D30" s="292"/>
      <c r="E30" s="264" t="s">
        <v>1045</v>
      </c>
      <c r="F30" s="295" t="s">
        <v>1025</v>
      </c>
      <c r="G30" s="295"/>
      <c r="H30" s="296" t="s">
        <v>1015</v>
      </c>
      <c r="I30" s="296"/>
      <c r="J30" s="295" t="s">
        <v>1016</v>
      </c>
      <c r="K30" s="297"/>
      <c r="L30" s="265"/>
      <c r="M30" s="266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42"/>
      <c r="Y30" s="242"/>
    </row>
    <row r="31" spans="1:25" s="240" customFormat="1" ht="24" customHeight="1">
      <c r="A31" s="290" t="s">
        <v>1014</v>
      </c>
      <c r="B31" s="291"/>
      <c r="C31" s="291"/>
      <c r="D31" s="292"/>
      <c r="E31" s="264" t="s">
        <v>494</v>
      </c>
      <c r="F31" s="290" t="s">
        <v>471</v>
      </c>
      <c r="G31" s="292"/>
      <c r="H31" s="293" t="s">
        <v>1028</v>
      </c>
      <c r="I31" s="294"/>
      <c r="J31" s="290" t="s">
        <v>1018</v>
      </c>
      <c r="K31" s="292"/>
      <c r="L31" s="265"/>
      <c r="M31" s="266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42"/>
      <c r="Y31" s="242"/>
    </row>
    <row r="32" spans="1:25" s="240" customFormat="1" ht="24" customHeight="1">
      <c r="A32" s="290" t="s">
        <v>1014</v>
      </c>
      <c r="B32" s="291"/>
      <c r="C32" s="291"/>
      <c r="D32" s="292"/>
      <c r="E32" s="270" t="s">
        <v>1044</v>
      </c>
      <c r="F32" s="298" t="s">
        <v>1032</v>
      </c>
      <c r="G32" s="299"/>
      <c r="H32" s="300" t="s">
        <v>1015</v>
      </c>
      <c r="I32" s="301"/>
      <c r="J32" s="298" t="s">
        <v>1013</v>
      </c>
      <c r="K32" s="299"/>
      <c r="L32" s="265"/>
      <c r="M32" s="266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42"/>
      <c r="Y32" s="242"/>
    </row>
    <row r="33" spans="1:25" s="240" customFormat="1" ht="24" customHeight="1">
      <c r="A33" s="290" t="s">
        <v>1014</v>
      </c>
      <c r="B33" s="291"/>
      <c r="C33" s="291"/>
      <c r="D33" s="292"/>
      <c r="E33" s="264" t="s">
        <v>1030</v>
      </c>
      <c r="F33" s="290" t="s">
        <v>1031</v>
      </c>
      <c r="G33" s="292"/>
      <c r="H33" s="293" t="s">
        <v>1015</v>
      </c>
      <c r="I33" s="294"/>
      <c r="J33" s="290" t="s">
        <v>1019</v>
      </c>
      <c r="K33" s="292"/>
      <c r="L33" s="265"/>
      <c r="M33" s="266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42"/>
      <c r="Y33" s="242"/>
    </row>
    <row r="34" spans="1:25" s="240" customFormat="1" ht="24" customHeight="1">
      <c r="A34" s="290" t="s">
        <v>1014</v>
      </c>
      <c r="B34" s="291"/>
      <c r="C34" s="291"/>
      <c r="D34" s="292"/>
      <c r="E34" s="264" t="s">
        <v>541</v>
      </c>
      <c r="F34" s="290" t="s">
        <v>1026</v>
      </c>
      <c r="G34" s="292"/>
      <c r="H34" s="293" t="s">
        <v>1028</v>
      </c>
      <c r="I34" s="294"/>
      <c r="J34" s="290" t="s">
        <v>1019</v>
      </c>
      <c r="K34" s="292"/>
      <c r="L34" s="265"/>
      <c r="M34" s="266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42"/>
      <c r="Y34" s="242"/>
    </row>
    <row r="35" spans="1:25" s="240" customFormat="1" ht="24" customHeight="1">
      <c r="A35" s="290" t="s">
        <v>1014</v>
      </c>
      <c r="B35" s="291"/>
      <c r="C35" s="291"/>
      <c r="D35" s="292"/>
      <c r="E35" s="264" t="s">
        <v>35</v>
      </c>
      <c r="F35" s="295" t="s">
        <v>1047</v>
      </c>
      <c r="G35" s="295"/>
      <c r="H35" s="296" t="s">
        <v>1048</v>
      </c>
      <c r="I35" s="296"/>
      <c r="J35" s="295" t="s">
        <v>1019</v>
      </c>
      <c r="K35" s="297"/>
      <c r="L35" s="265"/>
      <c r="M35" s="266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42"/>
      <c r="Y35" s="242"/>
    </row>
    <row r="36" spans="1:25" s="240" customFormat="1" ht="24" customHeight="1">
      <c r="A36" s="290" t="s">
        <v>1020</v>
      </c>
      <c r="B36" s="291"/>
      <c r="C36" s="291"/>
      <c r="D36" s="292"/>
      <c r="E36" s="264" t="s">
        <v>143</v>
      </c>
      <c r="F36" s="295" t="s">
        <v>108</v>
      </c>
      <c r="G36" s="295"/>
      <c r="H36" s="296" t="s">
        <v>1046</v>
      </c>
      <c r="I36" s="296"/>
      <c r="J36" s="295" t="s">
        <v>1019</v>
      </c>
      <c r="K36" s="297"/>
      <c r="L36" s="265"/>
      <c r="M36" s="266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42"/>
      <c r="Y36" s="242"/>
    </row>
    <row r="37" spans="1:25" s="240" customFormat="1" ht="24" customHeight="1">
      <c r="A37" s="290" t="s">
        <v>1020</v>
      </c>
      <c r="B37" s="291"/>
      <c r="C37" s="291"/>
      <c r="D37" s="292"/>
      <c r="E37" s="270" t="s">
        <v>71</v>
      </c>
      <c r="F37" s="298" t="s">
        <v>217</v>
      </c>
      <c r="G37" s="299"/>
      <c r="H37" s="300" t="s">
        <v>720</v>
      </c>
      <c r="I37" s="301"/>
      <c r="J37" s="298" t="s">
        <v>1021</v>
      </c>
      <c r="K37" s="299"/>
      <c r="L37" s="265"/>
      <c r="M37" s="266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42"/>
      <c r="Y37" s="242"/>
    </row>
    <row r="38" spans="1:25" s="240" customFormat="1" ht="24" customHeight="1">
      <c r="A38" s="290" t="s">
        <v>1020</v>
      </c>
      <c r="B38" s="291"/>
      <c r="C38" s="291"/>
      <c r="D38" s="292"/>
      <c r="E38" s="264" t="s">
        <v>1049</v>
      </c>
      <c r="F38" s="295" t="s">
        <v>1050</v>
      </c>
      <c r="G38" s="295"/>
      <c r="H38" s="296" t="s">
        <v>1015</v>
      </c>
      <c r="I38" s="296"/>
      <c r="J38" s="295" t="s">
        <v>1021</v>
      </c>
      <c r="K38" s="297"/>
      <c r="L38" s="265"/>
      <c r="M38" s="266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42"/>
      <c r="Y38" s="242"/>
    </row>
    <row r="39" spans="1:25" s="240" customFormat="1" ht="24" customHeight="1">
      <c r="A39" s="290" t="s">
        <v>1020</v>
      </c>
      <c r="B39" s="291"/>
      <c r="C39" s="291"/>
      <c r="D39" s="292"/>
      <c r="E39" s="264" t="s">
        <v>1030</v>
      </c>
      <c r="F39" s="290" t="s">
        <v>1031</v>
      </c>
      <c r="G39" s="292"/>
      <c r="H39" s="293" t="s">
        <v>1015</v>
      </c>
      <c r="I39" s="294"/>
      <c r="J39" s="290" t="s">
        <v>1019</v>
      </c>
      <c r="K39" s="292"/>
      <c r="L39" s="265"/>
      <c r="M39" s="266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42"/>
      <c r="Y39" s="242"/>
    </row>
    <row r="40" spans="1:25" s="240" customFormat="1" ht="24" customHeight="1">
      <c r="A40" s="290" t="s">
        <v>1020</v>
      </c>
      <c r="B40" s="291"/>
      <c r="C40" s="291"/>
      <c r="D40" s="292"/>
      <c r="E40" s="264" t="s">
        <v>552</v>
      </c>
      <c r="F40" s="290" t="s">
        <v>1029</v>
      </c>
      <c r="G40" s="292"/>
      <c r="H40" s="293" t="s">
        <v>1015</v>
      </c>
      <c r="I40" s="294"/>
      <c r="J40" s="290" t="s">
        <v>1019</v>
      </c>
      <c r="K40" s="292"/>
      <c r="L40" s="265"/>
      <c r="M40" s="266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42"/>
      <c r="Y40" s="242"/>
    </row>
    <row r="41" spans="1:25" s="240" customFormat="1" ht="24" customHeight="1">
      <c r="A41" s="290" t="s">
        <v>1020</v>
      </c>
      <c r="B41" s="291"/>
      <c r="C41" s="291"/>
      <c r="D41" s="292"/>
      <c r="E41" s="264" t="s">
        <v>1039</v>
      </c>
      <c r="F41" s="295" t="s">
        <v>1040</v>
      </c>
      <c r="G41" s="295"/>
      <c r="H41" s="296" t="s">
        <v>1015</v>
      </c>
      <c r="I41" s="296"/>
      <c r="J41" s="295" t="s">
        <v>1021</v>
      </c>
      <c r="K41" s="297"/>
      <c r="L41" s="265"/>
      <c r="M41" s="266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42"/>
      <c r="Y41" s="242"/>
    </row>
    <row r="42" spans="1:25" s="240" customFormat="1" ht="24" customHeight="1">
      <c r="A42" s="290" t="s">
        <v>1020</v>
      </c>
      <c r="B42" s="291"/>
      <c r="C42" s="291"/>
      <c r="D42" s="292"/>
      <c r="E42" s="264" t="s">
        <v>467</v>
      </c>
      <c r="F42" s="290" t="s">
        <v>1027</v>
      </c>
      <c r="G42" s="292"/>
      <c r="H42" s="293" t="s">
        <v>1028</v>
      </c>
      <c r="I42" s="294"/>
      <c r="J42" s="290" t="s">
        <v>1021</v>
      </c>
      <c r="K42" s="292"/>
      <c r="L42" s="265"/>
      <c r="M42" s="266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42"/>
      <c r="Y42" s="242"/>
    </row>
    <row r="43" spans="1:25" s="240" customFormat="1" ht="24" customHeight="1">
      <c r="A43" s="290" t="s">
        <v>1022</v>
      </c>
      <c r="B43" s="291"/>
      <c r="C43" s="291"/>
      <c r="D43" s="292"/>
      <c r="E43" s="264" t="s">
        <v>1037</v>
      </c>
      <c r="F43" s="290" t="s">
        <v>1038</v>
      </c>
      <c r="G43" s="292"/>
      <c r="H43" s="293" t="s">
        <v>1015</v>
      </c>
      <c r="I43" s="294"/>
      <c r="J43" s="290" t="s">
        <v>1021</v>
      </c>
      <c r="K43" s="292"/>
      <c r="L43" s="265"/>
      <c r="M43" s="266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42"/>
      <c r="Y43" s="242"/>
    </row>
    <row r="44" spans="1:25" s="240" customFormat="1" ht="24" customHeight="1">
      <c r="A44" s="290" t="s">
        <v>1023</v>
      </c>
      <c r="B44" s="291"/>
      <c r="C44" s="291"/>
      <c r="D44" s="292"/>
      <c r="E44" s="264" t="s">
        <v>1017</v>
      </c>
      <c r="F44" s="290" t="s">
        <v>934</v>
      </c>
      <c r="G44" s="292"/>
      <c r="H44" s="293" t="s">
        <v>720</v>
      </c>
      <c r="I44" s="294"/>
      <c r="J44" s="290" t="s">
        <v>1016</v>
      </c>
      <c r="K44" s="292"/>
      <c r="L44" s="265"/>
      <c r="M44" s="266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42"/>
      <c r="Y44" s="242"/>
    </row>
    <row r="45" spans="1:25" s="240" customFormat="1" ht="24" customHeight="1">
      <c r="A45" s="290" t="s">
        <v>1023</v>
      </c>
      <c r="B45" s="291"/>
      <c r="C45" s="291"/>
      <c r="D45" s="292"/>
      <c r="E45" s="264" t="s">
        <v>1041</v>
      </c>
      <c r="F45" s="295" t="s">
        <v>1042</v>
      </c>
      <c r="G45" s="295"/>
      <c r="H45" s="296" t="s">
        <v>1015</v>
      </c>
      <c r="I45" s="296"/>
      <c r="J45" s="295" t="s">
        <v>1021</v>
      </c>
      <c r="K45" s="297"/>
      <c r="L45" s="265"/>
      <c r="M45" s="266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42"/>
      <c r="Y45" s="242"/>
    </row>
    <row r="46" spans="1:25" s="240" customFormat="1" ht="24" customHeight="1">
      <c r="A46" s="290" t="s">
        <v>1035</v>
      </c>
      <c r="B46" s="291"/>
      <c r="C46" s="291"/>
      <c r="D46" s="292"/>
      <c r="E46" s="267"/>
      <c r="F46" s="290" t="s">
        <v>1036</v>
      </c>
      <c r="G46" s="292"/>
      <c r="H46" s="293" t="s">
        <v>720</v>
      </c>
      <c r="I46" s="294"/>
      <c r="J46" s="290" t="s">
        <v>1024</v>
      </c>
      <c r="K46" s="292"/>
      <c r="L46" s="265"/>
      <c r="M46" s="266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42"/>
      <c r="Y46" s="242"/>
    </row>
    <row r="47" spans="1:25" s="240" customFormat="1" ht="24" customHeight="1">
      <c r="A47" s="290" t="s">
        <v>1033</v>
      </c>
      <c r="B47" s="291"/>
      <c r="C47" s="291"/>
      <c r="D47" s="292"/>
      <c r="E47" s="264" t="s">
        <v>1043</v>
      </c>
      <c r="F47" s="295" t="s">
        <v>1034</v>
      </c>
      <c r="G47" s="295"/>
      <c r="H47" s="296" t="s">
        <v>720</v>
      </c>
      <c r="I47" s="296"/>
      <c r="J47" s="295" t="s">
        <v>1021</v>
      </c>
      <c r="K47" s="297"/>
      <c r="L47" s="268"/>
      <c r="M47" s="266"/>
      <c r="N47" s="269"/>
      <c r="O47" s="265"/>
      <c r="P47" s="265"/>
      <c r="Q47" s="265"/>
      <c r="R47" s="265"/>
      <c r="S47" s="265"/>
      <c r="T47" s="265"/>
      <c r="U47" s="265"/>
      <c r="V47" s="265"/>
      <c r="W47" s="265"/>
      <c r="X47" s="242"/>
      <c r="Y47" s="242"/>
    </row>
  </sheetData>
  <sheetProtection/>
  <mergeCells count="91">
    <mergeCell ref="A46:D46"/>
    <mergeCell ref="F46:G46"/>
    <mergeCell ref="H46:I46"/>
    <mergeCell ref="J46:K46"/>
    <mergeCell ref="A47:D47"/>
    <mergeCell ref="F47:G47"/>
    <mergeCell ref="H47:I47"/>
    <mergeCell ref="J47:K47"/>
    <mergeCell ref="A44:D44"/>
    <mergeCell ref="F44:G44"/>
    <mergeCell ref="H44:I44"/>
    <mergeCell ref="J44:K44"/>
    <mergeCell ref="A45:D45"/>
    <mergeCell ref="F45:G45"/>
    <mergeCell ref="H45:I45"/>
    <mergeCell ref="J45:K45"/>
    <mergeCell ref="A42:D42"/>
    <mergeCell ref="F42:G42"/>
    <mergeCell ref="H42:I42"/>
    <mergeCell ref="J42:K42"/>
    <mergeCell ref="A43:D43"/>
    <mergeCell ref="F43:G43"/>
    <mergeCell ref="H43:I43"/>
    <mergeCell ref="J43:K43"/>
    <mergeCell ref="A40:D40"/>
    <mergeCell ref="F40:G40"/>
    <mergeCell ref="H40:I40"/>
    <mergeCell ref="J40:K40"/>
    <mergeCell ref="A41:D41"/>
    <mergeCell ref="F41:G41"/>
    <mergeCell ref="H41:I41"/>
    <mergeCell ref="J41:K41"/>
    <mergeCell ref="A38:D38"/>
    <mergeCell ref="F38:G38"/>
    <mergeCell ref="H38:I38"/>
    <mergeCell ref="J38:K38"/>
    <mergeCell ref="A39:D39"/>
    <mergeCell ref="F39:G39"/>
    <mergeCell ref="H39:I39"/>
    <mergeCell ref="J39:K39"/>
    <mergeCell ref="A36:D36"/>
    <mergeCell ref="F36:G36"/>
    <mergeCell ref="H36:I36"/>
    <mergeCell ref="J36:K36"/>
    <mergeCell ref="A37:D37"/>
    <mergeCell ref="F37:G37"/>
    <mergeCell ref="H37:I37"/>
    <mergeCell ref="J37:K37"/>
    <mergeCell ref="A34:D34"/>
    <mergeCell ref="F34:G34"/>
    <mergeCell ref="H34:I34"/>
    <mergeCell ref="J34:K34"/>
    <mergeCell ref="A35:D35"/>
    <mergeCell ref="F35:G35"/>
    <mergeCell ref="H35:I35"/>
    <mergeCell ref="J35:K35"/>
    <mergeCell ref="A32:D32"/>
    <mergeCell ref="F32:G32"/>
    <mergeCell ref="H32:I32"/>
    <mergeCell ref="J32:K32"/>
    <mergeCell ref="A33:D33"/>
    <mergeCell ref="F33:G33"/>
    <mergeCell ref="H33:I33"/>
    <mergeCell ref="J33:K33"/>
    <mergeCell ref="A30:D30"/>
    <mergeCell ref="F30:G30"/>
    <mergeCell ref="H30:I30"/>
    <mergeCell ref="J30:K30"/>
    <mergeCell ref="A31:D31"/>
    <mergeCell ref="F31:G31"/>
    <mergeCell ref="H31:I31"/>
    <mergeCell ref="J31:K31"/>
    <mergeCell ref="A27:K27"/>
    <mergeCell ref="A28:D28"/>
    <mergeCell ref="F28:G28"/>
    <mergeCell ref="H28:I28"/>
    <mergeCell ref="J28:K28"/>
    <mergeCell ref="A29:D29"/>
    <mergeCell ref="F29:G29"/>
    <mergeCell ref="H29:I29"/>
    <mergeCell ref="J29:K29"/>
    <mergeCell ref="B17:N17"/>
    <mergeCell ref="B12:N12"/>
    <mergeCell ref="B11:P11"/>
    <mergeCell ref="B22:N22"/>
    <mergeCell ref="A1:P1"/>
    <mergeCell ref="A2:P2"/>
    <mergeCell ref="A3:P3"/>
    <mergeCell ref="A4:P4"/>
    <mergeCell ref="A5:P5"/>
    <mergeCell ref="B6:N6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6"/>
  <sheetViews>
    <sheetView tabSelected="1"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6.7109375" style="10" customWidth="1"/>
    <col min="2" max="2" width="7.7109375" style="10" customWidth="1"/>
    <col min="3" max="3" width="11.421875" style="17" customWidth="1"/>
    <col min="4" max="4" width="9.8515625" style="10" customWidth="1"/>
    <col min="5" max="5" width="10.421875" style="10" customWidth="1"/>
    <col min="6" max="6" width="33.140625" style="10" customWidth="1"/>
    <col min="7" max="7" width="15.28125" style="11" customWidth="1"/>
    <col min="8" max="8" width="11.00390625" style="20" customWidth="1"/>
    <col min="9" max="9" width="10.7109375" style="10" customWidth="1"/>
    <col min="10" max="10" width="34.7109375" style="10" customWidth="1"/>
    <col min="11" max="11" width="11.28125" style="11" customWidth="1"/>
    <col min="12" max="12" width="11.7109375" style="10" customWidth="1"/>
    <col min="13" max="13" width="24.140625" style="10" customWidth="1"/>
    <col min="14" max="14" width="18.57421875" style="10" customWidth="1"/>
    <col min="15" max="15" width="9.28125" style="10" customWidth="1"/>
    <col min="16" max="16" width="9.140625" style="10" customWidth="1"/>
    <col min="17" max="20" width="9.140625" style="31" customWidth="1"/>
    <col min="21" max="21" width="15.28125" style="31" customWidth="1"/>
    <col min="22" max="22" width="16.140625" style="31" customWidth="1"/>
    <col min="23" max="23" width="20.421875" style="31" customWidth="1"/>
    <col min="24" max="16384" width="9.140625" style="31" customWidth="1"/>
  </cols>
  <sheetData>
    <row r="1" spans="1:21" ht="21.75" customHeight="1">
      <c r="A1" s="390" t="s">
        <v>111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2"/>
      <c r="O1" s="30"/>
      <c r="P1" s="30"/>
      <c r="Q1" s="30"/>
      <c r="R1" s="30"/>
      <c r="S1" s="30"/>
      <c r="T1" s="30"/>
      <c r="U1" s="30"/>
    </row>
    <row r="2" spans="1:21" ht="33" customHeight="1">
      <c r="A2" s="393" t="s">
        <v>133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30"/>
      <c r="P2" s="30"/>
      <c r="Q2" s="30"/>
      <c r="R2" s="30"/>
      <c r="S2" s="30"/>
      <c r="T2" s="30"/>
      <c r="U2" s="30"/>
    </row>
    <row r="3" spans="1:21" ht="24.75" customHeight="1" thickBot="1">
      <c r="A3" s="396" t="s">
        <v>113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8"/>
      <c r="O3" s="30"/>
      <c r="P3" s="30"/>
      <c r="Q3" s="30"/>
      <c r="R3" s="30"/>
      <c r="S3" s="30"/>
      <c r="T3" s="30"/>
      <c r="U3" s="30"/>
    </row>
    <row r="4" spans="1:21" s="26" customFormat="1" ht="27.75" customHeight="1">
      <c r="A4" s="399" t="s">
        <v>126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400"/>
      <c r="O4" s="29"/>
      <c r="P4" s="29"/>
      <c r="Q4" s="29"/>
      <c r="R4" s="29"/>
      <c r="S4" s="29"/>
      <c r="T4" s="29"/>
      <c r="U4" s="29"/>
    </row>
    <row r="5" spans="1:20" s="26" customFormat="1" ht="24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9"/>
      <c r="P5" s="29"/>
      <c r="Q5" s="29"/>
      <c r="R5" s="29"/>
      <c r="S5" s="29"/>
      <c r="T5" s="29"/>
    </row>
    <row r="6" spans="1:21" s="26" customFormat="1" ht="23.25" customHeight="1">
      <c r="A6" s="13"/>
      <c r="B6" s="357" t="s">
        <v>284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9"/>
      <c r="O6" s="29"/>
      <c r="P6" s="29"/>
      <c r="Q6" s="29"/>
      <c r="R6" s="29"/>
      <c r="S6" s="29"/>
      <c r="T6" s="29"/>
      <c r="U6" s="29"/>
    </row>
    <row r="7" spans="1:21" s="4" customFormat="1" ht="33.75" customHeight="1">
      <c r="A7" s="5" t="s">
        <v>2</v>
      </c>
      <c r="B7" s="5" t="s">
        <v>3</v>
      </c>
      <c r="C7" s="100" t="s">
        <v>154</v>
      </c>
      <c r="D7" s="5" t="s">
        <v>4</v>
      </c>
      <c r="E7" s="5" t="s">
        <v>5</v>
      </c>
      <c r="F7" s="5" t="s">
        <v>0</v>
      </c>
      <c r="G7" s="5" t="s">
        <v>6</v>
      </c>
      <c r="H7" s="5" t="s">
        <v>20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</v>
      </c>
      <c r="O7" s="27"/>
      <c r="P7" s="27"/>
      <c r="Q7" s="27"/>
      <c r="R7" s="27"/>
      <c r="S7" s="27"/>
      <c r="T7" s="27"/>
      <c r="U7" s="27"/>
    </row>
    <row r="8" spans="1:21" ht="42" customHeight="1">
      <c r="A8" s="68">
        <v>191</v>
      </c>
      <c r="B8" s="15">
        <v>1</v>
      </c>
      <c r="C8" s="101">
        <f>SUM(L8/H8)</f>
        <v>45.22613065326633</v>
      </c>
      <c r="D8" s="14"/>
      <c r="E8" s="55" t="s">
        <v>213</v>
      </c>
      <c r="F8" s="25" t="s">
        <v>210</v>
      </c>
      <c r="G8" s="19" t="s">
        <v>211</v>
      </c>
      <c r="H8" s="8">
        <v>89.55</v>
      </c>
      <c r="I8" s="3">
        <v>150</v>
      </c>
      <c r="J8" s="28" t="s">
        <v>212</v>
      </c>
      <c r="K8" s="16">
        <v>27</v>
      </c>
      <c r="L8" s="1">
        <f>SUM(K8*I8)</f>
        <v>4050</v>
      </c>
      <c r="M8" s="7"/>
      <c r="N8" s="6" t="s">
        <v>457</v>
      </c>
      <c r="O8" s="30"/>
      <c r="P8" s="30"/>
      <c r="Q8" s="30"/>
      <c r="R8" s="30"/>
      <c r="S8" s="30"/>
      <c r="T8" s="30"/>
      <c r="U8" s="30"/>
    </row>
    <row r="9" spans="1:21" s="65" customFormat="1" ht="42" customHeight="1">
      <c r="A9" s="68">
        <v>192</v>
      </c>
      <c r="B9" s="15">
        <v>2</v>
      </c>
      <c r="C9" s="101">
        <f>SUM(L9/H9)</f>
        <v>40.46511627906977</v>
      </c>
      <c r="D9" s="14"/>
      <c r="E9" s="152" t="s">
        <v>583</v>
      </c>
      <c r="F9" s="25" t="s">
        <v>42</v>
      </c>
      <c r="G9" s="19" t="s">
        <v>43</v>
      </c>
      <c r="H9" s="8">
        <v>107.5</v>
      </c>
      <c r="I9" s="3">
        <v>150</v>
      </c>
      <c r="J9" s="28" t="s">
        <v>327</v>
      </c>
      <c r="K9" s="16">
        <v>29</v>
      </c>
      <c r="L9" s="1">
        <f>SUM(K9*I9)</f>
        <v>4350</v>
      </c>
      <c r="M9" s="7"/>
      <c r="N9" s="6"/>
      <c r="O9" s="67"/>
      <c r="P9" s="67"/>
      <c r="Q9" s="67"/>
      <c r="R9" s="67"/>
      <c r="S9" s="67"/>
      <c r="T9" s="67"/>
      <c r="U9" s="67"/>
    </row>
    <row r="10" spans="1:21" ht="42" customHeight="1">
      <c r="A10" s="57">
        <v>193</v>
      </c>
      <c r="B10" s="15">
        <v>3</v>
      </c>
      <c r="C10" s="101">
        <f>SUM(L10/H10)</f>
        <v>28.30188679245283</v>
      </c>
      <c r="D10" s="14"/>
      <c r="E10" s="73" t="s">
        <v>216</v>
      </c>
      <c r="F10" s="25" t="s">
        <v>214</v>
      </c>
      <c r="G10" s="19" t="s">
        <v>215</v>
      </c>
      <c r="H10" s="8">
        <v>121.9</v>
      </c>
      <c r="I10" s="3">
        <v>150</v>
      </c>
      <c r="J10" s="28" t="s">
        <v>151</v>
      </c>
      <c r="K10" s="16">
        <v>23</v>
      </c>
      <c r="L10" s="1">
        <f>SUM(K10*I10)</f>
        <v>3450</v>
      </c>
      <c r="M10" s="7"/>
      <c r="N10" s="6" t="s">
        <v>13</v>
      </c>
      <c r="O10" s="30"/>
      <c r="P10" s="30"/>
      <c r="Q10" s="30"/>
      <c r="R10" s="30"/>
      <c r="S10" s="30"/>
      <c r="T10" s="30"/>
      <c r="U10" s="30"/>
    </row>
    <row r="11" spans="1:21" s="26" customFormat="1" ht="23.25" customHeight="1">
      <c r="A11" s="13"/>
      <c r="B11" s="357" t="s">
        <v>282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9"/>
      <c r="O11" s="29"/>
      <c r="P11" s="29"/>
      <c r="Q11" s="29"/>
      <c r="R11" s="29"/>
      <c r="S11" s="29"/>
      <c r="T11" s="29"/>
      <c r="U11" s="29"/>
    </row>
    <row r="12" spans="1:21" s="4" customFormat="1" ht="33.75" customHeight="1">
      <c r="A12" s="5" t="s">
        <v>2</v>
      </c>
      <c r="B12" s="5" t="s">
        <v>3</v>
      </c>
      <c r="C12" s="100" t="s">
        <v>154</v>
      </c>
      <c r="D12" s="5" t="s">
        <v>4</v>
      </c>
      <c r="E12" s="5" t="s">
        <v>5</v>
      </c>
      <c r="F12" s="5" t="s">
        <v>0</v>
      </c>
      <c r="G12" s="5" t="s">
        <v>6</v>
      </c>
      <c r="H12" s="5" t="s">
        <v>20</v>
      </c>
      <c r="I12" s="5" t="s">
        <v>7</v>
      </c>
      <c r="J12" s="5" t="s">
        <v>8</v>
      </c>
      <c r="K12" s="5" t="s">
        <v>9</v>
      </c>
      <c r="L12" s="5" t="s">
        <v>10</v>
      </c>
      <c r="M12" s="5" t="s">
        <v>11</v>
      </c>
      <c r="N12" s="5" t="s">
        <v>1</v>
      </c>
      <c r="O12" s="27"/>
      <c r="P12" s="27"/>
      <c r="Q12" s="27"/>
      <c r="R12" s="27"/>
      <c r="S12" s="27"/>
      <c r="T12" s="27"/>
      <c r="U12" s="27"/>
    </row>
    <row r="13" spans="1:21" ht="40.5" customHeight="1">
      <c r="A13" s="68">
        <v>194</v>
      </c>
      <c r="B13" s="15">
        <v>1</v>
      </c>
      <c r="C13" s="101">
        <f>SUM(L13/H13)</f>
        <v>34.467120181405896</v>
      </c>
      <c r="D13" s="14"/>
      <c r="E13" s="22"/>
      <c r="F13" s="25" t="s">
        <v>224</v>
      </c>
      <c r="G13" s="19" t="s">
        <v>225</v>
      </c>
      <c r="H13" s="8">
        <v>110.25</v>
      </c>
      <c r="I13" s="3">
        <v>200</v>
      </c>
      <c r="J13" s="28" t="s">
        <v>117</v>
      </c>
      <c r="K13" s="16">
        <v>19</v>
      </c>
      <c r="L13" s="1">
        <f>SUM(K13*I13)</f>
        <v>3800</v>
      </c>
      <c r="M13" s="7"/>
      <c r="N13" s="6" t="s">
        <v>13</v>
      </c>
      <c r="O13" s="30"/>
      <c r="P13" s="30"/>
      <c r="Q13" s="30"/>
      <c r="R13" s="30"/>
      <c r="S13" s="30"/>
      <c r="T13" s="30"/>
      <c r="U13" s="30"/>
    </row>
    <row r="14" spans="1:22" ht="40.5" customHeight="1">
      <c r="A14" s="53">
        <v>195</v>
      </c>
      <c r="B14" s="15">
        <v>2</v>
      </c>
      <c r="C14" s="101">
        <f>SUM(L14/H14)</f>
        <v>29.80132450331126</v>
      </c>
      <c r="D14" s="14"/>
      <c r="E14" s="73" t="s">
        <v>185</v>
      </c>
      <c r="F14" s="25" t="s">
        <v>186</v>
      </c>
      <c r="G14" s="19" t="s">
        <v>187</v>
      </c>
      <c r="H14" s="8">
        <v>120.8</v>
      </c>
      <c r="I14" s="3">
        <v>200</v>
      </c>
      <c r="J14" s="28" t="s">
        <v>188</v>
      </c>
      <c r="K14" s="16">
        <v>18</v>
      </c>
      <c r="L14" s="1">
        <f>SUM(K14*I14)</f>
        <v>3600</v>
      </c>
      <c r="M14" s="84" t="s">
        <v>448</v>
      </c>
      <c r="N14" s="6" t="s">
        <v>13</v>
      </c>
      <c r="O14" s="52"/>
      <c r="P14" s="52"/>
      <c r="Q14" s="52"/>
      <c r="R14" s="52"/>
      <c r="S14" s="52"/>
      <c r="T14" s="52"/>
      <c r="U14" s="52"/>
      <c r="V14" s="48"/>
    </row>
    <row r="15" spans="1:21" ht="40.5" customHeight="1">
      <c r="A15" s="68">
        <v>196</v>
      </c>
      <c r="B15" s="15">
        <v>3</v>
      </c>
      <c r="C15" s="101">
        <f>SUM(L15/H15)</f>
        <v>21.813224267212</v>
      </c>
      <c r="D15" s="14"/>
      <c r="E15" s="22"/>
      <c r="F15" s="25" t="s">
        <v>222</v>
      </c>
      <c r="G15" s="19" t="s">
        <v>88</v>
      </c>
      <c r="H15" s="8">
        <v>146.7</v>
      </c>
      <c r="I15" s="3">
        <v>200</v>
      </c>
      <c r="J15" s="28" t="s">
        <v>117</v>
      </c>
      <c r="K15" s="16">
        <v>16</v>
      </c>
      <c r="L15" s="1">
        <f>SUM(K15*I15)</f>
        <v>3200</v>
      </c>
      <c r="M15" s="7"/>
      <c r="N15" s="6" t="s">
        <v>13</v>
      </c>
      <c r="O15" s="30"/>
      <c r="P15" s="30"/>
      <c r="Q15" s="30"/>
      <c r="R15" s="30"/>
      <c r="S15" s="30"/>
      <c r="T15" s="30"/>
      <c r="U15" s="30"/>
    </row>
    <row r="16" spans="1:25" s="240" customFormat="1" ht="24" customHeight="1">
      <c r="A16" s="288" t="s">
        <v>1011</v>
      </c>
      <c r="B16" s="288"/>
      <c r="C16" s="288"/>
      <c r="D16" s="288"/>
      <c r="E16" s="288"/>
      <c r="F16" s="288"/>
      <c r="G16" s="288"/>
      <c r="H16" s="288"/>
      <c r="I16" s="289"/>
      <c r="J16" s="289"/>
      <c r="K16" s="289"/>
      <c r="L16" s="262"/>
      <c r="M16" s="262"/>
      <c r="N16" s="262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</row>
    <row r="17" spans="1:25" s="240" customFormat="1" ht="24" customHeight="1">
      <c r="A17" s="290" t="s">
        <v>1012</v>
      </c>
      <c r="B17" s="291"/>
      <c r="C17" s="291"/>
      <c r="D17" s="292"/>
      <c r="E17" s="264" t="s">
        <v>1017</v>
      </c>
      <c r="F17" s="290" t="s">
        <v>934</v>
      </c>
      <c r="G17" s="292"/>
      <c r="H17" s="293" t="s">
        <v>720</v>
      </c>
      <c r="I17" s="294"/>
      <c r="J17" s="290" t="s">
        <v>1016</v>
      </c>
      <c r="K17" s="292"/>
      <c r="L17" s="265"/>
      <c r="M17" s="266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42"/>
      <c r="Y17" s="242"/>
    </row>
    <row r="18" spans="1:25" s="240" customFormat="1" ht="24" customHeight="1">
      <c r="A18" s="290" t="s">
        <v>1014</v>
      </c>
      <c r="B18" s="291"/>
      <c r="C18" s="291"/>
      <c r="D18" s="292"/>
      <c r="E18" s="264" t="s">
        <v>16</v>
      </c>
      <c r="F18" s="290" t="s">
        <v>19</v>
      </c>
      <c r="G18" s="292"/>
      <c r="H18" s="293" t="s">
        <v>1015</v>
      </c>
      <c r="I18" s="294"/>
      <c r="J18" s="290" t="s">
        <v>1016</v>
      </c>
      <c r="K18" s="292"/>
      <c r="L18" s="265"/>
      <c r="M18" s="266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42"/>
      <c r="Y18" s="242"/>
    </row>
    <row r="19" spans="1:25" s="240" customFormat="1" ht="24" customHeight="1">
      <c r="A19" s="290" t="s">
        <v>1014</v>
      </c>
      <c r="B19" s="291"/>
      <c r="C19" s="291"/>
      <c r="D19" s="292"/>
      <c r="E19" s="264" t="s">
        <v>1045</v>
      </c>
      <c r="F19" s="295" t="s">
        <v>1025</v>
      </c>
      <c r="G19" s="295"/>
      <c r="H19" s="296" t="s">
        <v>1015</v>
      </c>
      <c r="I19" s="296"/>
      <c r="J19" s="295" t="s">
        <v>1016</v>
      </c>
      <c r="K19" s="297"/>
      <c r="L19" s="265"/>
      <c r="M19" s="266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42"/>
      <c r="Y19" s="242"/>
    </row>
    <row r="20" spans="1:25" s="240" customFormat="1" ht="24" customHeight="1">
      <c r="A20" s="290" t="s">
        <v>1014</v>
      </c>
      <c r="B20" s="291"/>
      <c r="C20" s="291"/>
      <c r="D20" s="292"/>
      <c r="E20" s="264" t="s">
        <v>494</v>
      </c>
      <c r="F20" s="290" t="s">
        <v>471</v>
      </c>
      <c r="G20" s="292"/>
      <c r="H20" s="293" t="s">
        <v>1028</v>
      </c>
      <c r="I20" s="294"/>
      <c r="J20" s="290" t="s">
        <v>1018</v>
      </c>
      <c r="K20" s="292"/>
      <c r="L20" s="265"/>
      <c r="M20" s="266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42"/>
      <c r="Y20" s="242"/>
    </row>
    <row r="21" spans="1:25" s="240" customFormat="1" ht="24" customHeight="1">
      <c r="A21" s="290" t="s">
        <v>1014</v>
      </c>
      <c r="B21" s="291"/>
      <c r="C21" s="291"/>
      <c r="D21" s="292"/>
      <c r="E21" s="270" t="s">
        <v>1044</v>
      </c>
      <c r="F21" s="298" t="s">
        <v>1032</v>
      </c>
      <c r="G21" s="299"/>
      <c r="H21" s="300" t="s">
        <v>1015</v>
      </c>
      <c r="I21" s="301"/>
      <c r="J21" s="298" t="s">
        <v>1013</v>
      </c>
      <c r="K21" s="299"/>
      <c r="L21" s="265"/>
      <c r="M21" s="266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42"/>
      <c r="Y21" s="242"/>
    </row>
    <row r="22" spans="1:25" s="240" customFormat="1" ht="24" customHeight="1">
      <c r="A22" s="290" t="s">
        <v>1014</v>
      </c>
      <c r="B22" s="291"/>
      <c r="C22" s="291"/>
      <c r="D22" s="292"/>
      <c r="E22" s="264" t="s">
        <v>1030</v>
      </c>
      <c r="F22" s="290" t="s">
        <v>1031</v>
      </c>
      <c r="G22" s="292"/>
      <c r="H22" s="293" t="s">
        <v>1015</v>
      </c>
      <c r="I22" s="294"/>
      <c r="J22" s="290" t="s">
        <v>1019</v>
      </c>
      <c r="K22" s="292"/>
      <c r="L22" s="265"/>
      <c r="M22" s="266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42"/>
      <c r="Y22" s="242"/>
    </row>
    <row r="23" spans="1:25" s="240" customFormat="1" ht="24" customHeight="1">
      <c r="A23" s="290" t="s">
        <v>1014</v>
      </c>
      <c r="B23" s="291"/>
      <c r="C23" s="291"/>
      <c r="D23" s="292"/>
      <c r="E23" s="264" t="s">
        <v>541</v>
      </c>
      <c r="F23" s="290" t="s">
        <v>1026</v>
      </c>
      <c r="G23" s="292"/>
      <c r="H23" s="293" t="s">
        <v>1028</v>
      </c>
      <c r="I23" s="294"/>
      <c r="J23" s="290" t="s">
        <v>1019</v>
      </c>
      <c r="K23" s="292"/>
      <c r="L23" s="265"/>
      <c r="M23" s="266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42"/>
      <c r="Y23" s="242"/>
    </row>
    <row r="24" spans="1:25" s="240" customFormat="1" ht="24" customHeight="1">
      <c r="A24" s="290" t="s">
        <v>1014</v>
      </c>
      <c r="B24" s="291"/>
      <c r="C24" s="291"/>
      <c r="D24" s="292"/>
      <c r="E24" s="264" t="s">
        <v>35</v>
      </c>
      <c r="F24" s="295" t="s">
        <v>1047</v>
      </c>
      <c r="G24" s="295"/>
      <c r="H24" s="296" t="s">
        <v>1048</v>
      </c>
      <c r="I24" s="296"/>
      <c r="J24" s="295" t="s">
        <v>1019</v>
      </c>
      <c r="K24" s="297"/>
      <c r="L24" s="265"/>
      <c r="M24" s="266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42"/>
      <c r="Y24" s="242"/>
    </row>
    <row r="25" spans="1:25" s="240" customFormat="1" ht="24" customHeight="1">
      <c r="A25" s="290" t="s">
        <v>1020</v>
      </c>
      <c r="B25" s="291"/>
      <c r="C25" s="291"/>
      <c r="D25" s="292"/>
      <c r="E25" s="264" t="s">
        <v>143</v>
      </c>
      <c r="F25" s="295" t="s">
        <v>108</v>
      </c>
      <c r="G25" s="295"/>
      <c r="H25" s="296" t="s">
        <v>1046</v>
      </c>
      <c r="I25" s="296"/>
      <c r="J25" s="295" t="s">
        <v>1019</v>
      </c>
      <c r="K25" s="297"/>
      <c r="L25" s="265"/>
      <c r="M25" s="266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42"/>
      <c r="Y25" s="242"/>
    </row>
    <row r="26" spans="1:25" s="240" customFormat="1" ht="24" customHeight="1">
      <c r="A26" s="290" t="s">
        <v>1020</v>
      </c>
      <c r="B26" s="291"/>
      <c r="C26" s="291"/>
      <c r="D26" s="292"/>
      <c r="E26" s="270" t="s">
        <v>71</v>
      </c>
      <c r="F26" s="298" t="s">
        <v>217</v>
      </c>
      <c r="G26" s="299"/>
      <c r="H26" s="300" t="s">
        <v>720</v>
      </c>
      <c r="I26" s="301"/>
      <c r="J26" s="298" t="s">
        <v>1021</v>
      </c>
      <c r="K26" s="299"/>
      <c r="L26" s="265"/>
      <c r="M26" s="266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42"/>
      <c r="Y26" s="242"/>
    </row>
    <row r="27" spans="1:25" s="240" customFormat="1" ht="24" customHeight="1">
      <c r="A27" s="290" t="s">
        <v>1020</v>
      </c>
      <c r="B27" s="291"/>
      <c r="C27" s="291"/>
      <c r="D27" s="292"/>
      <c r="E27" s="264" t="s">
        <v>1049</v>
      </c>
      <c r="F27" s="295" t="s">
        <v>1050</v>
      </c>
      <c r="G27" s="295"/>
      <c r="H27" s="296" t="s">
        <v>1015</v>
      </c>
      <c r="I27" s="296"/>
      <c r="J27" s="295" t="s">
        <v>1021</v>
      </c>
      <c r="K27" s="297"/>
      <c r="L27" s="265"/>
      <c r="M27" s="266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42"/>
      <c r="Y27" s="242"/>
    </row>
    <row r="28" spans="1:25" s="240" customFormat="1" ht="24" customHeight="1">
      <c r="A28" s="290" t="s">
        <v>1020</v>
      </c>
      <c r="B28" s="291"/>
      <c r="C28" s="291"/>
      <c r="D28" s="292"/>
      <c r="E28" s="264" t="s">
        <v>1030</v>
      </c>
      <c r="F28" s="290" t="s">
        <v>1031</v>
      </c>
      <c r="G28" s="292"/>
      <c r="H28" s="293" t="s">
        <v>1015</v>
      </c>
      <c r="I28" s="294"/>
      <c r="J28" s="290" t="s">
        <v>1019</v>
      </c>
      <c r="K28" s="292"/>
      <c r="L28" s="265"/>
      <c r="M28" s="266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42"/>
      <c r="Y28" s="242"/>
    </row>
    <row r="29" spans="1:25" s="240" customFormat="1" ht="24" customHeight="1">
      <c r="A29" s="290" t="s">
        <v>1020</v>
      </c>
      <c r="B29" s="291"/>
      <c r="C29" s="291"/>
      <c r="D29" s="292"/>
      <c r="E29" s="264" t="s">
        <v>552</v>
      </c>
      <c r="F29" s="290" t="s">
        <v>1029</v>
      </c>
      <c r="G29" s="292"/>
      <c r="H29" s="293" t="s">
        <v>1015</v>
      </c>
      <c r="I29" s="294"/>
      <c r="J29" s="290" t="s">
        <v>1019</v>
      </c>
      <c r="K29" s="292"/>
      <c r="L29" s="265"/>
      <c r="M29" s="266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42"/>
      <c r="Y29" s="242"/>
    </row>
    <row r="30" spans="1:25" s="240" customFormat="1" ht="24" customHeight="1">
      <c r="A30" s="290" t="s">
        <v>1020</v>
      </c>
      <c r="B30" s="291"/>
      <c r="C30" s="291"/>
      <c r="D30" s="292"/>
      <c r="E30" s="264" t="s">
        <v>1039</v>
      </c>
      <c r="F30" s="295" t="s">
        <v>1040</v>
      </c>
      <c r="G30" s="295"/>
      <c r="H30" s="296" t="s">
        <v>1015</v>
      </c>
      <c r="I30" s="296"/>
      <c r="J30" s="295" t="s">
        <v>1021</v>
      </c>
      <c r="K30" s="297"/>
      <c r="L30" s="265"/>
      <c r="M30" s="266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42"/>
      <c r="Y30" s="242"/>
    </row>
    <row r="31" spans="1:25" s="240" customFormat="1" ht="24" customHeight="1">
      <c r="A31" s="290" t="s">
        <v>1020</v>
      </c>
      <c r="B31" s="291"/>
      <c r="C31" s="291"/>
      <c r="D31" s="292"/>
      <c r="E31" s="264" t="s">
        <v>467</v>
      </c>
      <c r="F31" s="290" t="s">
        <v>1027</v>
      </c>
      <c r="G31" s="292"/>
      <c r="H31" s="293" t="s">
        <v>1028</v>
      </c>
      <c r="I31" s="294"/>
      <c r="J31" s="290" t="s">
        <v>1021</v>
      </c>
      <c r="K31" s="292"/>
      <c r="L31" s="265"/>
      <c r="M31" s="266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42"/>
      <c r="Y31" s="242"/>
    </row>
    <row r="32" spans="1:25" s="240" customFormat="1" ht="24" customHeight="1">
      <c r="A32" s="290" t="s">
        <v>1022</v>
      </c>
      <c r="B32" s="291"/>
      <c r="C32" s="291"/>
      <c r="D32" s="292"/>
      <c r="E32" s="264" t="s">
        <v>1037</v>
      </c>
      <c r="F32" s="290" t="s">
        <v>1038</v>
      </c>
      <c r="G32" s="292"/>
      <c r="H32" s="293" t="s">
        <v>1015</v>
      </c>
      <c r="I32" s="294"/>
      <c r="J32" s="290" t="s">
        <v>1021</v>
      </c>
      <c r="K32" s="292"/>
      <c r="L32" s="265"/>
      <c r="M32" s="266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42"/>
      <c r="Y32" s="242"/>
    </row>
    <row r="33" spans="1:25" s="240" customFormat="1" ht="24" customHeight="1">
      <c r="A33" s="290" t="s">
        <v>1023</v>
      </c>
      <c r="B33" s="291"/>
      <c r="C33" s="291"/>
      <c r="D33" s="292"/>
      <c r="E33" s="264" t="s">
        <v>1017</v>
      </c>
      <c r="F33" s="290" t="s">
        <v>934</v>
      </c>
      <c r="G33" s="292"/>
      <c r="H33" s="293" t="s">
        <v>720</v>
      </c>
      <c r="I33" s="294"/>
      <c r="J33" s="290" t="s">
        <v>1016</v>
      </c>
      <c r="K33" s="292"/>
      <c r="L33" s="265"/>
      <c r="M33" s="266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42"/>
      <c r="Y33" s="242"/>
    </row>
    <row r="34" spans="1:25" s="240" customFormat="1" ht="24" customHeight="1">
      <c r="A34" s="290" t="s">
        <v>1023</v>
      </c>
      <c r="B34" s="291"/>
      <c r="C34" s="291"/>
      <c r="D34" s="292"/>
      <c r="E34" s="264" t="s">
        <v>1041</v>
      </c>
      <c r="F34" s="295" t="s">
        <v>1042</v>
      </c>
      <c r="G34" s="295"/>
      <c r="H34" s="296" t="s">
        <v>1015</v>
      </c>
      <c r="I34" s="296"/>
      <c r="J34" s="295" t="s">
        <v>1021</v>
      </c>
      <c r="K34" s="297"/>
      <c r="L34" s="265"/>
      <c r="M34" s="266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42"/>
      <c r="Y34" s="242"/>
    </row>
    <row r="35" spans="1:25" s="240" customFormat="1" ht="24" customHeight="1">
      <c r="A35" s="290" t="s">
        <v>1035</v>
      </c>
      <c r="B35" s="291"/>
      <c r="C35" s="291"/>
      <c r="D35" s="292"/>
      <c r="E35" s="267"/>
      <c r="F35" s="290" t="s">
        <v>1036</v>
      </c>
      <c r="G35" s="292"/>
      <c r="H35" s="293" t="s">
        <v>720</v>
      </c>
      <c r="I35" s="294"/>
      <c r="J35" s="290" t="s">
        <v>1024</v>
      </c>
      <c r="K35" s="292"/>
      <c r="L35" s="265"/>
      <c r="M35" s="266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42"/>
      <c r="Y35" s="242"/>
    </row>
    <row r="36" spans="1:25" s="240" customFormat="1" ht="24" customHeight="1">
      <c r="A36" s="290" t="s">
        <v>1033</v>
      </c>
      <c r="B36" s="291"/>
      <c r="C36" s="291"/>
      <c r="D36" s="292"/>
      <c r="E36" s="264" t="s">
        <v>1043</v>
      </c>
      <c r="F36" s="295" t="s">
        <v>1034</v>
      </c>
      <c r="G36" s="295"/>
      <c r="H36" s="296" t="s">
        <v>720</v>
      </c>
      <c r="I36" s="296"/>
      <c r="J36" s="295" t="s">
        <v>1021</v>
      </c>
      <c r="K36" s="297"/>
      <c r="L36" s="268"/>
      <c r="M36" s="266"/>
      <c r="N36" s="269"/>
      <c r="O36" s="265"/>
      <c r="P36" s="265"/>
      <c r="Q36" s="265"/>
      <c r="R36" s="265"/>
      <c r="S36" s="265"/>
      <c r="T36" s="265"/>
      <c r="U36" s="265"/>
      <c r="V36" s="265"/>
      <c r="W36" s="265"/>
      <c r="X36" s="242"/>
      <c r="Y36" s="242"/>
    </row>
  </sheetData>
  <sheetProtection/>
  <mergeCells count="88">
    <mergeCell ref="A35:D35"/>
    <mergeCell ref="F35:G35"/>
    <mergeCell ref="H35:I35"/>
    <mergeCell ref="J35:K35"/>
    <mergeCell ref="A36:D36"/>
    <mergeCell ref="F36:G36"/>
    <mergeCell ref="H36:I36"/>
    <mergeCell ref="J36:K36"/>
    <mergeCell ref="A33:D33"/>
    <mergeCell ref="F33:G33"/>
    <mergeCell ref="H33:I33"/>
    <mergeCell ref="J33:K33"/>
    <mergeCell ref="A34:D34"/>
    <mergeCell ref="F34:G34"/>
    <mergeCell ref="H34:I34"/>
    <mergeCell ref="J34:K34"/>
    <mergeCell ref="A31:D31"/>
    <mergeCell ref="F31:G31"/>
    <mergeCell ref="H31:I31"/>
    <mergeCell ref="J31:K31"/>
    <mergeCell ref="A32:D32"/>
    <mergeCell ref="F32:G32"/>
    <mergeCell ref="H32:I32"/>
    <mergeCell ref="J32:K32"/>
    <mergeCell ref="A29:D29"/>
    <mergeCell ref="F29:G29"/>
    <mergeCell ref="H29:I29"/>
    <mergeCell ref="J29:K29"/>
    <mergeCell ref="A30:D30"/>
    <mergeCell ref="F30:G30"/>
    <mergeCell ref="H30:I30"/>
    <mergeCell ref="J30:K30"/>
    <mergeCell ref="A27:D27"/>
    <mergeCell ref="F27:G27"/>
    <mergeCell ref="H27:I27"/>
    <mergeCell ref="J27:K27"/>
    <mergeCell ref="A28:D28"/>
    <mergeCell ref="F28:G28"/>
    <mergeCell ref="H28:I28"/>
    <mergeCell ref="J28:K28"/>
    <mergeCell ref="A25:D25"/>
    <mergeCell ref="F25:G25"/>
    <mergeCell ref="H25:I25"/>
    <mergeCell ref="J25:K25"/>
    <mergeCell ref="A26:D26"/>
    <mergeCell ref="F26:G26"/>
    <mergeCell ref="H26:I26"/>
    <mergeCell ref="J26:K26"/>
    <mergeCell ref="A23:D23"/>
    <mergeCell ref="F23:G23"/>
    <mergeCell ref="H23:I23"/>
    <mergeCell ref="J23:K23"/>
    <mergeCell ref="A24:D24"/>
    <mergeCell ref="F24:G24"/>
    <mergeCell ref="H24:I24"/>
    <mergeCell ref="J24:K24"/>
    <mergeCell ref="A21:D21"/>
    <mergeCell ref="F21:G21"/>
    <mergeCell ref="H21:I21"/>
    <mergeCell ref="J21:K21"/>
    <mergeCell ref="A22:D22"/>
    <mergeCell ref="F22:G22"/>
    <mergeCell ref="H22:I22"/>
    <mergeCell ref="J22:K22"/>
    <mergeCell ref="A19:D19"/>
    <mergeCell ref="F19:G19"/>
    <mergeCell ref="H19:I19"/>
    <mergeCell ref="J19:K19"/>
    <mergeCell ref="A20:D20"/>
    <mergeCell ref="F20:G20"/>
    <mergeCell ref="H20:I20"/>
    <mergeCell ref="J20:K20"/>
    <mergeCell ref="A16:K16"/>
    <mergeCell ref="A17:D17"/>
    <mergeCell ref="F17:G17"/>
    <mergeCell ref="H17:I17"/>
    <mergeCell ref="J17:K17"/>
    <mergeCell ref="A18:D18"/>
    <mergeCell ref="F18:G18"/>
    <mergeCell ref="H18:I18"/>
    <mergeCell ref="J18:K18"/>
    <mergeCell ref="A5:N5"/>
    <mergeCell ref="B6:N6"/>
    <mergeCell ref="B11:N11"/>
    <mergeCell ref="A1:N1"/>
    <mergeCell ref="A2:N2"/>
    <mergeCell ref="A3:N3"/>
    <mergeCell ref="A4:N4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5"/>
  <sheetViews>
    <sheetView zoomScale="60" zoomScaleNormal="60" zoomScalePageLayoutView="0" workbookViewId="0" topLeftCell="A1">
      <selection activeCell="AA12" sqref="AA12"/>
    </sheetView>
  </sheetViews>
  <sheetFormatPr defaultColWidth="9.140625" defaultRowHeight="15"/>
  <cols>
    <col min="1" max="1" width="6.7109375" style="0" customWidth="1"/>
    <col min="2" max="2" width="7.8515625" style="0" customWidth="1"/>
    <col min="3" max="3" width="9.7109375" style="0" customWidth="1"/>
    <col min="4" max="4" width="15.7109375" style="0" customWidth="1"/>
    <col min="5" max="5" width="10.140625" style="0" customWidth="1"/>
    <col min="6" max="6" width="30.7109375" style="0" customWidth="1"/>
    <col min="7" max="7" width="21.140625" style="0" customWidth="1"/>
    <col min="8" max="8" width="10.7109375" style="0" customWidth="1"/>
    <col min="9" max="9" width="11.00390625" style="0" customWidth="1"/>
    <col min="10" max="10" width="40.57421875" style="0" customWidth="1"/>
    <col min="11" max="19" width="10.7109375" style="0" customWidth="1"/>
    <col min="20" max="20" width="13.8515625" style="0" customWidth="1"/>
    <col min="21" max="21" width="21.00390625" style="0" customWidth="1"/>
    <col min="22" max="22" width="18.140625" style="0" customWidth="1"/>
    <col min="24" max="24" width="33.140625" style="142" customWidth="1"/>
  </cols>
  <sheetData>
    <row r="1" spans="1:23" ht="21.75" customHeight="1">
      <c r="A1" s="318" t="s">
        <v>646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287"/>
      <c r="O1" s="287"/>
      <c r="P1" s="287"/>
      <c r="Q1" s="287"/>
      <c r="R1" s="287"/>
      <c r="S1" s="287"/>
      <c r="T1" s="287"/>
      <c r="U1" s="287"/>
      <c r="V1" s="287"/>
      <c r="W1" s="172"/>
    </row>
    <row r="2" spans="1:23" ht="33" customHeight="1">
      <c r="A2" s="320" t="s">
        <v>112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  <c r="O2" s="322"/>
      <c r="P2" s="322"/>
      <c r="Q2" s="322"/>
      <c r="R2" s="322"/>
      <c r="S2" s="322"/>
      <c r="T2" s="322"/>
      <c r="U2" s="322"/>
      <c r="V2" s="322"/>
      <c r="W2" s="172"/>
    </row>
    <row r="3" spans="1:23" ht="24" customHeight="1">
      <c r="A3" s="318" t="s">
        <v>647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287"/>
      <c r="O3" s="287"/>
      <c r="P3" s="287"/>
      <c r="Q3" s="287"/>
      <c r="R3" s="287"/>
      <c r="S3" s="287"/>
      <c r="T3" s="287"/>
      <c r="U3" s="287"/>
      <c r="V3" s="287"/>
      <c r="W3" s="186"/>
    </row>
    <row r="4" spans="1:23" ht="26.25" customHeight="1">
      <c r="A4" s="323" t="s">
        <v>1274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5"/>
      <c r="O4" s="325"/>
      <c r="P4" s="325"/>
      <c r="Q4" s="325"/>
      <c r="R4" s="325"/>
      <c r="S4" s="325"/>
      <c r="T4" s="325"/>
      <c r="U4" s="325"/>
      <c r="V4" s="325"/>
      <c r="W4" s="179"/>
    </row>
    <row r="5" spans="1:24" s="172" customFormat="1" ht="26.25" customHeight="1">
      <c r="A5" s="6"/>
      <c r="B5" s="285" t="s">
        <v>38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186"/>
      <c r="X5" s="142"/>
    </row>
    <row r="6" spans="1:23" ht="23.25" customHeight="1">
      <c r="A6" s="194"/>
      <c r="B6" s="401" t="s">
        <v>649</v>
      </c>
      <c r="C6" s="401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  <c r="O6" s="403"/>
      <c r="P6" s="403"/>
      <c r="Q6" s="403"/>
      <c r="R6" s="403"/>
      <c r="S6" s="403"/>
      <c r="T6" s="403"/>
      <c r="U6" s="403"/>
      <c r="V6" s="403"/>
      <c r="W6" s="186"/>
    </row>
    <row r="7" spans="1:23" ht="40.5" customHeight="1">
      <c r="A7" s="181"/>
      <c r="B7" s="181" t="s">
        <v>3</v>
      </c>
      <c r="C7" s="185" t="s">
        <v>650</v>
      </c>
      <c r="D7" s="185" t="s">
        <v>152</v>
      </c>
      <c r="E7" s="181" t="s">
        <v>651</v>
      </c>
      <c r="F7" s="181" t="s">
        <v>0</v>
      </c>
      <c r="G7" s="6" t="s">
        <v>652</v>
      </c>
      <c r="H7" s="181" t="s">
        <v>20</v>
      </c>
      <c r="I7" s="5" t="s">
        <v>5</v>
      </c>
      <c r="J7" s="5" t="s">
        <v>8</v>
      </c>
      <c r="K7" s="200" t="s">
        <v>7</v>
      </c>
      <c r="L7" s="201" t="s">
        <v>653</v>
      </c>
      <c r="M7" s="200" t="s">
        <v>10</v>
      </c>
      <c r="N7" s="202" t="s">
        <v>7</v>
      </c>
      <c r="O7" s="203" t="s">
        <v>654</v>
      </c>
      <c r="P7" s="202" t="s">
        <v>10</v>
      </c>
      <c r="Q7" s="204" t="s">
        <v>7</v>
      </c>
      <c r="R7" s="205" t="s">
        <v>655</v>
      </c>
      <c r="S7" s="204" t="s">
        <v>10</v>
      </c>
      <c r="T7" s="206" t="s">
        <v>656</v>
      </c>
      <c r="U7" s="181" t="s">
        <v>657</v>
      </c>
      <c r="V7" s="181" t="s">
        <v>1</v>
      </c>
      <c r="W7" s="186"/>
    </row>
    <row r="8" spans="1:23" ht="42" customHeight="1">
      <c r="A8" s="192">
        <v>197</v>
      </c>
      <c r="B8" s="229">
        <v>1</v>
      </c>
      <c r="C8" s="180"/>
      <c r="D8" s="180"/>
      <c r="E8" s="182">
        <v>45.5</v>
      </c>
      <c r="F8" s="191" t="s">
        <v>298</v>
      </c>
      <c r="G8" s="184" t="s">
        <v>165</v>
      </c>
      <c r="H8" s="8">
        <v>70</v>
      </c>
      <c r="I8" s="249" t="s">
        <v>398</v>
      </c>
      <c r="J8" s="190" t="s">
        <v>658</v>
      </c>
      <c r="K8" s="222">
        <v>85</v>
      </c>
      <c r="L8" s="223">
        <v>13</v>
      </c>
      <c r="M8" s="207">
        <f aca="true" t="shared" si="0" ref="M8:M14">SUM(K8*L8)</f>
        <v>1105</v>
      </c>
      <c r="N8" s="211">
        <v>80</v>
      </c>
      <c r="O8" s="212">
        <v>13</v>
      </c>
      <c r="P8" s="211">
        <f aca="true" t="shared" si="1" ref="P8:P14">SUM(N8*O8)</f>
        <v>1040</v>
      </c>
      <c r="Q8" s="209">
        <v>80</v>
      </c>
      <c r="R8" s="210">
        <v>13</v>
      </c>
      <c r="S8" s="209">
        <f aca="true" t="shared" si="2" ref="S8:S14">SUM(Q8*R8)</f>
        <v>1040</v>
      </c>
      <c r="T8" s="224">
        <f>SUM(M8+P8+S8)</f>
        <v>3185</v>
      </c>
      <c r="U8" s="6" t="s">
        <v>854</v>
      </c>
      <c r="V8" s="6" t="s">
        <v>345</v>
      </c>
      <c r="W8" s="186"/>
    </row>
    <row r="9" spans="1:23" ht="42" customHeight="1">
      <c r="A9" s="192">
        <v>198</v>
      </c>
      <c r="B9" s="229">
        <v>2</v>
      </c>
      <c r="C9" s="180"/>
      <c r="D9" s="180"/>
      <c r="E9" s="182">
        <v>49.36708860759494</v>
      </c>
      <c r="F9" s="191" t="s">
        <v>659</v>
      </c>
      <c r="G9" s="19" t="s">
        <v>660</v>
      </c>
      <c r="H9" s="193">
        <v>59.25</v>
      </c>
      <c r="I9" s="249" t="s">
        <v>388</v>
      </c>
      <c r="J9" s="190" t="s">
        <v>661</v>
      </c>
      <c r="K9" s="222">
        <v>75</v>
      </c>
      <c r="L9" s="223">
        <v>13</v>
      </c>
      <c r="M9" s="207">
        <f t="shared" si="0"/>
        <v>975</v>
      </c>
      <c r="N9" s="211">
        <v>75</v>
      </c>
      <c r="O9" s="212">
        <v>13</v>
      </c>
      <c r="P9" s="211">
        <f t="shared" si="1"/>
        <v>975</v>
      </c>
      <c r="Q9" s="209">
        <v>75</v>
      </c>
      <c r="R9" s="210">
        <v>13</v>
      </c>
      <c r="S9" s="209">
        <f t="shared" si="2"/>
        <v>975</v>
      </c>
      <c r="T9" s="224">
        <f aca="true" t="shared" si="3" ref="T9:T14">SUM(M9+P9+S9)</f>
        <v>2925</v>
      </c>
      <c r="U9" s="6" t="s">
        <v>854</v>
      </c>
      <c r="V9" s="6" t="s">
        <v>371</v>
      </c>
      <c r="W9" s="186"/>
    </row>
    <row r="10" spans="1:23" ht="42" customHeight="1">
      <c r="A10" s="215">
        <v>199</v>
      </c>
      <c r="B10" s="229">
        <v>3</v>
      </c>
      <c r="C10" s="180"/>
      <c r="D10" s="180"/>
      <c r="E10" s="182">
        <v>44.48669201520912</v>
      </c>
      <c r="F10" s="191" t="s">
        <v>662</v>
      </c>
      <c r="G10" s="184" t="s">
        <v>663</v>
      </c>
      <c r="H10" s="193">
        <v>65.75</v>
      </c>
      <c r="I10" s="249" t="s">
        <v>664</v>
      </c>
      <c r="J10" s="190" t="s">
        <v>665</v>
      </c>
      <c r="K10" s="222">
        <v>75</v>
      </c>
      <c r="L10" s="223">
        <v>13</v>
      </c>
      <c r="M10" s="207">
        <f t="shared" si="0"/>
        <v>975</v>
      </c>
      <c r="N10" s="211">
        <v>75</v>
      </c>
      <c r="O10" s="212">
        <v>13</v>
      </c>
      <c r="P10" s="211">
        <f t="shared" si="1"/>
        <v>975</v>
      </c>
      <c r="Q10" s="209">
        <v>75</v>
      </c>
      <c r="R10" s="210">
        <v>13</v>
      </c>
      <c r="S10" s="209">
        <f t="shared" si="2"/>
        <v>975</v>
      </c>
      <c r="T10" s="224">
        <f t="shared" si="3"/>
        <v>2925</v>
      </c>
      <c r="U10" s="6" t="s">
        <v>855</v>
      </c>
      <c r="V10" s="6" t="s">
        <v>666</v>
      </c>
      <c r="W10" s="186"/>
    </row>
    <row r="11" spans="1:23" ht="42" customHeight="1">
      <c r="A11" s="215">
        <v>200</v>
      </c>
      <c r="B11" s="229">
        <v>4</v>
      </c>
      <c r="C11" s="180"/>
      <c r="D11" s="180"/>
      <c r="E11" s="182">
        <v>49.32692307692308</v>
      </c>
      <c r="F11" s="191" t="s">
        <v>667</v>
      </c>
      <c r="G11" s="184" t="s">
        <v>668</v>
      </c>
      <c r="H11" s="8">
        <v>52</v>
      </c>
      <c r="I11" s="249" t="s">
        <v>669</v>
      </c>
      <c r="J11" s="190" t="s">
        <v>670</v>
      </c>
      <c r="K11" s="207">
        <v>67.5</v>
      </c>
      <c r="L11" s="208">
        <v>13</v>
      </c>
      <c r="M11" s="207">
        <f t="shared" si="0"/>
        <v>877.5</v>
      </c>
      <c r="N11" s="211">
        <v>67.5</v>
      </c>
      <c r="O11" s="212">
        <v>13</v>
      </c>
      <c r="P11" s="211">
        <f t="shared" si="1"/>
        <v>877.5</v>
      </c>
      <c r="Q11" s="209">
        <v>67.5</v>
      </c>
      <c r="R11" s="210">
        <v>12</v>
      </c>
      <c r="S11" s="209">
        <f t="shared" si="2"/>
        <v>810</v>
      </c>
      <c r="T11" s="220">
        <f t="shared" si="3"/>
        <v>2565</v>
      </c>
      <c r="U11" s="6" t="s">
        <v>359</v>
      </c>
      <c r="V11" s="6" t="s">
        <v>666</v>
      </c>
      <c r="W11" s="186"/>
    </row>
    <row r="12" spans="1:23" ht="42" customHeight="1">
      <c r="A12" s="215">
        <v>201</v>
      </c>
      <c r="B12" s="229">
        <v>5</v>
      </c>
      <c r="C12" s="180"/>
      <c r="D12" s="180"/>
      <c r="E12" s="182">
        <v>37.12871287128713</v>
      </c>
      <c r="F12" s="191" t="s">
        <v>85</v>
      </c>
      <c r="G12" s="184" t="s">
        <v>179</v>
      </c>
      <c r="H12" s="8">
        <v>65.65</v>
      </c>
      <c r="I12" s="249" t="s">
        <v>422</v>
      </c>
      <c r="J12" s="190" t="s">
        <v>116</v>
      </c>
      <c r="K12" s="207">
        <v>62.5</v>
      </c>
      <c r="L12" s="208">
        <v>13</v>
      </c>
      <c r="M12" s="207">
        <f t="shared" si="0"/>
        <v>812.5</v>
      </c>
      <c r="N12" s="211">
        <v>62.5</v>
      </c>
      <c r="O12" s="212">
        <v>13</v>
      </c>
      <c r="P12" s="211">
        <f t="shared" si="1"/>
        <v>812.5</v>
      </c>
      <c r="Q12" s="209">
        <v>62.5</v>
      </c>
      <c r="R12" s="210">
        <v>13</v>
      </c>
      <c r="S12" s="209">
        <f t="shared" si="2"/>
        <v>812.5</v>
      </c>
      <c r="T12" s="220">
        <f t="shared" si="3"/>
        <v>2437.5</v>
      </c>
      <c r="U12" s="6" t="s">
        <v>87</v>
      </c>
      <c r="V12" s="6" t="s">
        <v>13</v>
      </c>
      <c r="W12" s="186"/>
    </row>
    <row r="13" spans="1:23" ht="42" customHeight="1">
      <c r="A13" s="215">
        <v>202</v>
      </c>
      <c r="B13" s="180">
        <v>6</v>
      </c>
      <c r="C13" s="180"/>
      <c r="D13" s="180"/>
      <c r="E13" s="182">
        <v>31.325863678804858</v>
      </c>
      <c r="F13" s="191" t="s">
        <v>671</v>
      </c>
      <c r="G13" s="184" t="s">
        <v>672</v>
      </c>
      <c r="H13" s="8">
        <v>53.55</v>
      </c>
      <c r="I13" s="249" t="s">
        <v>673</v>
      </c>
      <c r="J13" s="190" t="s">
        <v>674</v>
      </c>
      <c r="K13" s="207">
        <v>45</v>
      </c>
      <c r="L13" s="208">
        <v>13</v>
      </c>
      <c r="M13" s="207">
        <f t="shared" si="0"/>
        <v>585</v>
      </c>
      <c r="N13" s="211">
        <v>45</v>
      </c>
      <c r="O13" s="212">
        <v>12</v>
      </c>
      <c r="P13" s="211">
        <f t="shared" si="1"/>
        <v>540</v>
      </c>
      <c r="Q13" s="209">
        <v>42.5</v>
      </c>
      <c r="R13" s="210">
        <v>13</v>
      </c>
      <c r="S13" s="209">
        <f t="shared" si="2"/>
        <v>552.5</v>
      </c>
      <c r="T13" s="220">
        <f t="shared" si="3"/>
        <v>1677.5</v>
      </c>
      <c r="U13" s="6" t="s">
        <v>347</v>
      </c>
      <c r="V13" s="6" t="s">
        <v>32</v>
      </c>
      <c r="W13" s="186"/>
    </row>
    <row r="14" spans="1:23" ht="42" customHeight="1">
      <c r="A14" s="215">
        <v>203</v>
      </c>
      <c r="B14" s="180">
        <v>7</v>
      </c>
      <c r="C14" s="180"/>
      <c r="D14" s="180"/>
      <c r="E14" s="182">
        <v>48.87820512820513</v>
      </c>
      <c r="F14" s="191" t="s">
        <v>175</v>
      </c>
      <c r="G14" s="173" t="s">
        <v>176</v>
      </c>
      <c r="H14" s="8">
        <v>31.2</v>
      </c>
      <c r="I14" s="249" t="s">
        <v>419</v>
      </c>
      <c r="J14" s="190" t="s">
        <v>675</v>
      </c>
      <c r="K14" s="222">
        <v>45</v>
      </c>
      <c r="L14" s="223">
        <v>11</v>
      </c>
      <c r="M14" s="207">
        <f t="shared" si="0"/>
        <v>495</v>
      </c>
      <c r="N14" s="225">
        <v>42.5</v>
      </c>
      <c r="O14" s="226">
        <v>12</v>
      </c>
      <c r="P14" s="211">
        <f t="shared" si="1"/>
        <v>510</v>
      </c>
      <c r="Q14" s="227">
        <v>40</v>
      </c>
      <c r="R14" s="228">
        <v>13</v>
      </c>
      <c r="S14" s="209">
        <f t="shared" si="2"/>
        <v>520</v>
      </c>
      <c r="T14" s="224">
        <f t="shared" si="3"/>
        <v>1525</v>
      </c>
      <c r="U14" s="6" t="s">
        <v>856</v>
      </c>
      <c r="V14" s="6" t="s">
        <v>32</v>
      </c>
      <c r="W14" s="186"/>
    </row>
    <row r="15" spans="1:24" s="172" customFormat="1" ht="22.5" customHeight="1">
      <c r="A15" s="194"/>
      <c r="B15" s="401" t="s">
        <v>676</v>
      </c>
      <c r="C15" s="401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3"/>
      <c r="O15" s="403"/>
      <c r="P15" s="403"/>
      <c r="Q15" s="403"/>
      <c r="R15" s="403"/>
      <c r="S15" s="403"/>
      <c r="T15" s="403"/>
      <c r="U15" s="403"/>
      <c r="V15" s="403"/>
      <c r="W15" s="186"/>
      <c r="X15" s="142"/>
    </row>
    <row r="16" spans="1:24" s="172" customFormat="1" ht="40.5" customHeight="1">
      <c r="A16" s="181"/>
      <c r="B16" s="181" t="s">
        <v>3</v>
      </c>
      <c r="C16" s="185" t="s">
        <v>650</v>
      </c>
      <c r="D16" s="185" t="s">
        <v>650</v>
      </c>
      <c r="E16" s="181" t="s">
        <v>651</v>
      </c>
      <c r="F16" s="181" t="s">
        <v>0</v>
      </c>
      <c r="G16" s="6" t="s">
        <v>652</v>
      </c>
      <c r="H16" s="181" t="s">
        <v>20</v>
      </c>
      <c r="I16" s="5" t="s">
        <v>5</v>
      </c>
      <c r="J16" s="5" t="s">
        <v>8</v>
      </c>
      <c r="K16" s="200" t="s">
        <v>7</v>
      </c>
      <c r="L16" s="201" t="s">
        <v>653</v>
      </c>
      <c r="M16" s="200" t="s">
        <v>10</v>
      </c>
      <c r="N16" s="202" t="s">
        <v>7</v>
      </c>
      <c r="O16" s="203" t="s">
        <v>654</v>
      </c>
      <c r="P16" s="202" t="s">
        <v>10</v>
      </c>
      <c r="Q16" s="204" t="s">
        <v>7</v>
      </c>
      <c r="R16" s="205" t="s">
        <v>655</v>
      </c>
      <c r="S16" s="204" t="s">
        <v>10</v>
      </c>
      <c r="T16" s="206" t="s">
        <v>656</v>
      </c>
      <c r="U16" s="181" t="s">
        <v>657</v>
      </c>
      <c r="V16" s="181" t="s">
        <v>1</v>
      </c>
      <c r="W16" s="186"/>
      <c r="X16" s="142"/>
    </row>
    <row r="17" spans="1:24" s="172" customFormat="1" ht="42" customHeight="1">
      <c r="A17" s="192">
        <v>204</v>
      </c>
      <c r="B17" s="229">
        <v>1</v>
      </c>
      <c r="C17" s="180"/>
      <c r="D17" s="180"/>
      <c r="E17" s="182">
        <v>54.805793285055955</v>
      </c>
      <c r="F17" s="191" t="s">
        <v>203</v>
      </c>
      <c r="G17" s="184" t="s">
        <v>206</v>
      </c>
      <c r="H17" s="8">
        <v>75.95</v>
      </c>
      <c r="I17" s="249" t="s">
        <v>209</v>
      </c>
      <c r="J17" s="190" t="s">
        <v>677</v>
      </c>
      <c r="K17" s="222">
        <v>112.5</v>
      </c>
      <c r="L17" s="223">
        <v>13</v>
      </c>
      <c r="M17" s="207">
        <f>SUM(K17*L17)</f>
        <v>1462.5</v>
      </c>
      <c r="N17" s="211">
        <v>112.5</v>
      </c>
      <c r="O17" s="212">
        <v>13</v>
      </c>
      <c r="P17" s="211">
        <f>SUM(N17*O17)</f>
        <v>1462.5</v>
      </c>
      <c r="Q17" s="209">
        <v>112.5</v>
      </c>
      <c r="R17" s="210">
        <v>11</v>
      </c>
      <c r="S17" s="209">
        <f>SUM(Q17*R17)</f>
        <v>1237.5</v>
      </c>
      <c r="T17" s="224">
        <f>SUM(M17+P17+S17)</f>
        <v>4162.5</v>
      </c>
      <c r="U17" s="162" t="s">
        <v>455</v>
      </c>
      <c r="V17" s="6" t="s">
        <v>678</v>
      </c>
      <c r="W17" s="186"/>
      <c r="X17" s="142"/>
    </row>
    <row r="18" spans="1:24" s="172" customFormat="1" ht="42" customHeight="1">
      <c r="A18" s="192">
        <v>205</v>
      </c>
      <c r="B18" s="229">
        <v>2</v>
      </c>
      <c r="C18" s="180"/>
      <c r="D18" s="180"/>
      <c r="E18" s="182">
        <v>46.8</v>
      </c>
      <c r="F18" s="191" t="s">
        <v>100</v>
      </c>
      <c r="G18" s="184" t="s">
        <v>101</v>
      </c>
      <c r="H18" s="8">
        <v>75</v>
      </c>
      <c r="I18" s="249" t="s">
        <v>102</v>
      </c>
      <c r="J18" s="190" t="s">
        <v>271</v>
      </c>
      <c r="K18" s="222">
        <v>92.5</v>
      </c>
      <c r="L18" s="223">
        <v>13</v>
      </c>
      <c r="M18" s="207">
        <f>SUM(K18*L18)</f>
        <v>1202.5</v>
      </c>
      <c r="N18" s="211">
        <v>90</v>
      </c>
      <c r="O18" s="212">
        <v>13</v>
      </c>
      <c r="P18" s="211">
        <f>SUM(N18*O18)</f>
        <v>1170</v>
      </c>
      <c r="Q18" s="209">
        <v>87.5</v>
      </c>
      <c r="R18" s="210">
        <v>13</v>
      </c>
      <c r="S18" s="209">
        <f>SUM(Q18*R18)</f>
        <v>1137.5</v>
      </c>
      <c r="T18" s="224">
        <f>SUM(M18+P18+S18)</f>
        <v>3510</v>
      </c>
      <c r="U18" s="6" t="s">
        <v>855</v>
      </c>
      <c r="V18" s="6" t="s">
        <v>293</v>
      </c>
      <c r="W18" s="186"/>
      <c r="X18" s="142"/>
    </row>
    <row r="19" spans="1:24" s="172" customFormat="1" ht="42" customHeight="1">
      <c r="A19" s="215">
        <v>206</v>
      </c>
      <c r="B19" s="229">
        <v>3</v>
      </c>
      <c r="C19" s="180"/>
      <c r="D19" s="180"/>
      <c r="E19" s="182">
        <v>40.28846153846154</v>
      </c>
      <c r="F19" s="191" t="s">
        <v>180</v>
      </c>
      <c r="G19" s="184" t="s">
        <v>679</v>
      </c>
      <c r="H19" s="8">
        <v>78</v>
      </c>
      <c r="I19" s="249" t="s">
        <v>420</v>
      </c>
      <c r="J19" s="190" t="s">
        <v>173</v>
      </c>
      <c r="K19" s="207">
        <v>87.5</v>
      </c>
      <c r="L19" s="208">
        <v>12</v>
      </c>
      <c r="M19" s="207">
        <f>SUM(K19*L19)</f>
        <v>1050</v>
      </c>
      <c r="N19" s="211">
        <v>85</v>
      </c>
      <c r="O19" s="212">
        <v>12</v>
      </c>
      <c r="P19" s="211">
        <f>SUM(N19*O19)</f>
        <v>1020</v>
      </c>
      <c r="Q19" s="209">
        <v>82.5</v>
      </c>
      <c r="R19" s="210">
        <v>13</v>
      </c>
      <c r="S19" s="209">
        <f>SUM(Q19*R19)</f>
        <v>1072.5</v>
      </c>
      <c r="T19" s="220">
        <f>SUM(M19+P19+S19)</f>
        <v>3142.5</v>
      </c>
      <c r="U19" s="6" t="s">
        <v>87</v>
      </c>
      <c r="V19" s="6" t="s">
        <v>32</v>
      </c>
      <c r="W19" s="186"/>
      <c r="X19" s="142"/>
    </row>
    <row r="20" spans="1:24" s="172" customFormat="1" ht="42" customHeight="1">
      <c r="A20" s="215">
        <v>207</v>
      </c>
      <c r="B20" s="229">
        <v>4</v>
      </c>
      <c r="C20" s="180"/>
      <c r="D20" s="180"/>
      <c r="E20" s="182">
        <v>28.878441907320347</v>
      </c>
      <c r="F20" s="191" t="s">
        <v>181</v>
      </c>
      <c r="G20" s="184" t="s">
        <v>680</v>
      </c>
      <c r="H20" s="8">
        <v>74.45</v>
      </c>
      <c r="I20" s="249" t="s">
        <v>423</v>
      </c>
      <c r="J20" s="190" t="s">
        <v>182</v>
      </c>
      <c r="K20" s="207">
        <v>70</v>
      </c>
      <c r="L20" s="208">
        <v>12</v>
      </c>
      <c r="M20" s="207">
        <f>SUM(K20*L20)</f>
        <v>840</v>
      </c>
      <c r="N20" s="211">
        <v>65</v>
      </c>
      <c r="O20" s="212">
        <v>10</v>
      </c>
      <c r="P20" s="211">
        <f>SUM(N20*O20)</f>
        <v>650</v>
      </c>
      <c r="Q20" s="209">
        <v>60</v>
      </c>
      <c r="R20" s="210">
        <v>11</v>
      </c>
      <c r="S20" s="209">
        <f>SUM(Q20*R20)</f>
        <v>660</v>
      </c>
      <c r="T20" s="220">
        <f>SUM(M20+P20+S20)</f>
        <v>2150</v>
      </c>
      <c r="U20" s="6" t="s">
        <v>351</v>
      </c>
      <c r="V20" s="6" t="s">
        <v>13</v>
      </c>
      <c r="W20" s="186"/>
      <c r="X20" s="142"/>
    </row>
    <row r="21" spans="1:24" s="172" customFormat="1" ht="22.5" customHeight="1">
      <c r="A21" s="194"/>
      <c r="B21" s="401" t="s">
        <v>681</v>
      </c>
      <c r="C21" s="401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3"/>
      <c r="O21" s="403"/>
      <c r="P21" s="403"/>
      <c r="Q21" s="403"/>
      <c r="R21" s="403"/>
      <c r="S21" s="403"/>
      <c r="T21" s="403"/>
      <c r="U21" s="403"/>
      <c r="V21" s="403"/>
      <c r="W21" s="186"/>
      <c r="X21" s="142"/>
    </row>
    <row r="22" spans="1:24" s="172" customFormat="1" ht="40.5" customHeight="1">
      <c r="A22" s="181"/>
      <c r="B22" s="181" t="s">
        <v>3</v>
      </c>
      <c r="C22" s="185" t="s">
        <v>650</v>
      </c>
      <c r="D22" s="185" t="s">
        <v>650</v>
      </c>
      <c r="E22" s="181" t="s">
        <v>651</v>
      </c>
      <c r="F22" s="181" t="s">
        <v>0</v>
      </c>
      <c r="G22" s="6" t="s">
        <v>652</v>
      </c>
      <c r="H22" s="181" t="s">
        <v>20</v>
      </c>
      <c r="I22" s="5" t="s">
        <v>5</v>
      </c>
      <c r="J22" s="5" t="s">
        <v>8</v>
      </c>
      <c r="K22" s="200" t="s">
        <v>7</v>
      </c>
      <c r="L22" s="201" t="s">
        <v>653</v>
      </c>
      <c r="M22" s="200" t="s">
        <v>10</v>
      </c>
      <c r="N22" s="202" t="s">
        <v>7</v>
      </c>
      <c r="O22" s="203" t="s">
        <v>654</v>
      </c>
      <c r="P22" s="202" t="s">
        <v>10</v>
      </c>
      <c r="Q22" s="204" t="s">
        <v>7</v>
      </c>
      <c r="R22" s="205" t="s">
        <v>655</v>
      </c>
      <c r="S22" s="204" t="s">
        <v>10</v>
      </c>
      <c r="T22" s="206" t="s">
        <v>656</v>
      </c>
      <c r="U22" s="181" t="s">
        <v>657</v>
      </c>
      <c r="V22" s="181" t="s">
        <v>1</v>
      </c>
      <c r="W22" s="186"/>
      <c r="X22" s="142"/>
    </row>
    <row r="23" spans="1:24" s="172" customFormat="1" ht="42" customHeight="1">
      <c r="A23" s="192">
        <v>208</v>
      </c>
      <c r="B23" s="229">
        <v>1</v>
      </c>
      <c r="C23" s="180"/>
      <c r="D23" s="180"/>
      <c r="E23" s="182">
        <v>37.67045454545455</v>
      </c>
      <c r="F23" s="191" t="s">
        <v>86</v>
      </c>
      <c r="G23" s="184" t="s">
        <v>94</v>
      </c>
      <c r="H23" s="8">
        <v>88</v>
      </c>
      <c r="I23" s="249" t="s">
        <v>123</v>
      </c>
      <c r="J23" s="190" t="s">
        <v>177</v>
      </c>
      <c r="K23" s="222">
        <v>85</v>
      </c>
      <c r="L23" s="223">
        <v>13</v>
      </c>
      <c r="M23" s="207">
        <f>SUM(K23*L23)</f>
        <v>1105</v>
      </c>
      <c r="N23" s="211">
        <v>85</v>
      </c>
      <c r="O23" s="212">
        <v>13</v>
      </c>
      <c r="P23" s="211">
        <f>SUM(N23*O23)</f>
        <v>1105</v>
      </c>
      <c r="Q23" s="209">
        <v>85</v>
      </c>
      <c r="R23" s="210">
        <v>13</v>
      </c>
      <c r="S23" s="209">
        <f>SUM(Q23*R23)</f>
        <v>1105</v>
      </c>
      <c r="T23" s="224">
        <f>SUM(M23+P23+S23)</f>
        <v>3315</v>
      </c>
      <c r="U23" s="6" t="s">
        <v>853</v>
      </c>
      <c r="V23" s="6" t="s">
        <v>13</v>
      </c>
      <c r="W23" s="186"/>
      <c r="X23" s="142"/>
    </row>
    <row r="24" spans="1:24" s="172" customFormat="1" ht="42" customHeight="1">
      <c r="A24" s="192">
        <v>209</v>
      </c>
      <c r="B24" s="180">
        <v>2</v>
      </c>
      <c r="C24" s="180" t="s">
        <v>682</v>
      </c>
      <c r="D24" s="180" t="s">
        <v>682</v>
      </c>
      <c r="E24" s="182">
        <v>34.76190476190476</v>
      </c>
      <c r="F24" s="191" t="s">
        <v>683</v>
      </c>
      <c r="G24" s="184" t="s">
        <v>684</v>
      </c>
      <c r="H24" s="8">
        <v>89.25</v>
      </c>
      <c r="I24" s="249" t="s">
        <v>685</v>
      </c>
      <c r="J24" s="190" t="s">
        <v>686</v>
      </c>
      <c r="K24" s="207">
        <v>80</v>
      </c>
      <c r="L24" s="208">
        <v>13</v>
      </c>
      <c r="M24" s="207">
        <f>SUM(K24*L24)</f>
        <v>1040</v>
      </c>
      <c r="N24" s="211">
        <v>82.5</v>
      </c>
      <c r="O24" s="212">
        <v>13</v>
      </c>
      <c r="P24" s="211">
        <f>SUM(N24*O24)</f>
        <v>1072.5</v>
      </c>
      <c r="Q24" s="209">
        <v>82.5</v>
      </c>
      <c r="R24" s="210">
        <v>12</v>
      </c>
      <c r="S24" s="209">
        <f>SUM(Q24*R24)</f>
        <v>990</v>
      </c>
      <c r="T24" s="220">
        <f>SUM(M24+P24+S24)</f>
        <v>3102.5</v>
      </c>
      <c r="U24" s="6" t="s">
        <v>347</v>
      </c>
      <c r="V24" s="6"/>
      <c r="W24" s="186"/>
      <c r="X24" s="142"/>
    </row>
    <row r="25" spans="1:32" s="172" customFormat="1" ht="42" customHeight="1">
      <c r="A25" s="215">
        <v>210</v>
      </c>
      <c r="B25" s="229">
        <v>3</v>
      </c>
      <c r="C25" s="180"/>
      <c r="D25" s="180"/>
      <c r="E25" s="182">
        <v>30.61111111111111</v>
      </c>
      <c r="F25" s="191" t="s">
        <v>84</v>
      </c>
      <c r="G25" s="184" t="s">
        <v>178</v>
      </c>
      <c r="H25" s="8">
        <v>90</v>
      </c>
      <c r="I25" s="249" t="s">
        <v>124</v>
      </c>
      <c r="J25" s="190" t="s">
        <v>174</v>
      </c>
      <c r="K25" s="207">
        <v>72.5</v>
      </c>
      <c r="L25" s="208">
        <v>13</v>
      </c>
      <c r="M25" s="207">
        <f>SUM(K25*L25)</f>
        <v>942.5</v>
      </c>
      <c r="N25" s="211">
        <v>72.5</v>
      </c>
      <c r="O25" s="212">
        <v>13</v>
      </c>
      <c r="P25" s="211">
        <f>SUM(N25*O25)</f>
        <v>942.5</v>
      </c>
      <c r="Q25" s="209">
        <v>72.5</v>
      </c>
      <c r="R25" s="210">
        <v>12</v>
      </c>
      <c r="S25" s="209">
        <f>SUM(Q25*R25)</f>
        <v>870</v>
      </c>
      <c r="T25" s="220">
        <f>SUM(M25+P25+S25)</f>
        <v>2755</v>
      </c>
      <c r="U25" s="6" t="s">
        <v>347</v>
      </c>
      <c r="V25" s="6" t="s">
        <v>350</v>
      </c>
      <c r="W25" s="186"/>
      <c r="X25" s="142"/>
      <c r="Y25"/>
      <c r="Z25"/>
      <c r="AA25"/>
      <c r="AB25"/>
      <c r="AC25"/>
      <c r="AD25"/>
      <c r="AE25"/>
      <c r="AF25"/>
    </row>
    <row r="26" spans="1:24" s="172" customFormat="1" ht="42" customHeight="1">
      <c r="A26" s="215">
        <v>211</v>
      </c>
      <c r="B26" s="229">
        <v>4</v>
      </c>
      <c r="C26" s="180"/>
      <c r="D26" s="180"/>
      <c r="E26" s="182">
        <v>29.52247191011236</v>
      </c>
      <c r="F26" s="191" t="s">
        <v>687</v>
      </c>
      <c r="G26" s="184" t="s">
        <v>688</v>
      </c>
      <c r="H26" s="8">
        <v>89</v>
      </c>
      <c r="I26" s="249" t="s">
        <v>689</v>
      </c>
      <c r="J26" s="190" t="s">
        <v>674</v>
      </c>
      <c r="K26" s="207">
        <v>70</v>
      </c>
      <c r="L26" s="208">
        <v>13</v>
      </c>
      <c r="M26" s="207">
        <f>SUM(K26*L26)</f>
        <v>910</v>
      </c>
      <c r="N26" s="211">
        <v>70</v>
      </c>
      <c r="O26" s="212">
        <v>12</v>
      </c>
      <c r="P26" s="211">
        <f>SUM(N26*O26)</f>
        <v>840</v>
      </c>
      <c r="Q26" s="209">
        <v>67.5</v>
      </c>
      <c r="R26" s="210">
        <v>13</v>
      </c>
      <c r="S26" s="209">
        <f>SUM(Q26*R26)</f>
        <v>877.5</v>
      </c>
      <c r="T26" s="220">
        <f>SUM(M26+P26+S26)</f>
        <v>2627.5</v>
      </c>
      <c r="U26" s="6" t="s">
        <v>351</v>
      </c>
      <c r="V26" s="6" t="s">
        <v>32</v>
      </c>
      <c r="W26" s="186"/>
      <c r="X26" s="142"/>
    </row>
    <row r="27" spans="1:24" s="172" customFormat="1" ht="22.5" customHeight="1">
      <c r="A27" s="194"/>
      <c r="B27" s="401" t="s">
        <v>690</v>
      </c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3"/>
      <c r="O27" s="403"/>
      <c r="P27" s="403"/>
      <c r="Q27" s="403"/>
      <c r="R27" s="403"/>
      <c r="S27" s="403"/>
      <c r="T27" s="403"/>
      <c r="U27" s="403"/>
      <c r="V27" s="403"/>
      <c r="W27" s="186"/>
      <c r="X27" s="142"/>
    </row>
    <row r="28" spans="1:24" s="172" customFormat="1" ht="40.5" customHeight="1">
      <c r="A28" s="181"/>
      <c r="B28" s="181" t="s">
        <v>3</v>
      </c>
      <c r="C28" s="185" t="s">
        <v>650</v>
      </c>
      <c r="D28" s="185" t="s">
        <v>650</v>
      </c>
      <c r="E28" s="181" t="s">
        <v>651</v>
      </c>
      <c r="F28" s="181" t="s">
        <v>0</v>
      </c>
      <c r="G28" s="6" t="s">
        <v>652</v>
      </c>
      <c r="H28" s="181" t="s">
        <v>20</v>
      </c>
      <c r="I28" s="5" t="s">
        <v>5</v>
      </c>
      <c r="J28" s="5" t="s">
        <v>8</v>
      </c>
      <c r="K28" s="200" t="s">
        <v>7</v>
      </c>
      <c r="L28" s="201" t="s">
        <v>653</v>
      </c>
      <c r="M28" s="200" t="s">
        <v>10</v>
      </c>
      <c r="N28" s="202" t="s">
        <v>7</v>
      </c>
      <c r="O28" s="203" t="s">
        <v>654</v>
      </c>
      <c r="P28" s="202" t="s">
        <v>10</v>
      </c>
      <c r="Q28" s="204" t="s">
        <v>7</v>
      </c>
      <c r="R28" s="205" t="s">
        <v>655</v>
      </c>
      <c r="S28" s="204" t="s">
        <v>10</v>
      </c>
      <c r="T28" s="206" t="s">
        <v>656</v>
      </c>
      <c r="U28" s="181" t="s">
        <v>657</v>
      </c>
      <c r="V28" s="181" t="s">
        <v>1</v>
      </c>
      <c r="W28" s="186"/>
      <c r="X28" s="142"/>
    </row>
    <row r="29" spans="1:24" s="172" customFormat="1" ht="42" customHeight="1">
      <c r="A29" s="192">
        <v>212</v>
      </c>
      <c r="B29" s="229">
        <v>1</v>
      </c>
      <c r="C29" s="180"/>
      <c r="D29" s="180"/>
      <c r="E29" s="182">
        <v>34.285714285714285</v>
      </c>
      <c r="F29" s="191" t="s">
        <v>103</v>
      </c>
      <c r="G29" s="184" t="s">
        <v>104</v>
      </c>
      <c r="H29" s="8">
        <v>91</v>
      </c>
      <c r="I29" s="249" t="s">
        <v>143</v>
      </c>
      <c r="J29" s="190" t="s">
        <v>596</v>
      </c>
      <c r="K29" s="222">
        <v>100</v>
      </c>
      <c r="L29" s="223">
        <v>11</v>
      </c>
      <c r="M29" s="207">
        <f>SUM(K29*L29)</f>
        <v>1100</v>
      </c>
      <c r="N29" s="211">
        <v>97.5</v>
      </c>
      <c r="O29" s="212">
        <v>10</v>
      </c>
      <c r="P29" s="211">
        <f>SUM(N29*O29)</f>
        <v>975</v>
      </c>
      <c r="Q29" s="209">
        <v>95</v>
      </c>
      <c r="R29" s="210">
        <v>11</v>
      </c>
      <c r="S29" s="209">
        <f>SUM(Q29*R29)</f>
        <v>1045</v>
      </c>
      <c r="T29" s="224">
        <f>SUM(M29+P29+S29)</f>
        <v>3120</v>
      </c>
      <c r="U29" s="6" t="s">
        <v>857</v>
      </c>
      <c r="V29" s="6" t="s">
        <v>13</v>
      </c>
      <c r="W29" s="186"/>
      <c r="X29" s="142"/>
    </row>
    <row r="30" spans="1:23" s="172" customFormat="1" ht="42" customHeight="1">
      <c r="A30" s="192">
        <v>213</v>
      </c>
      <c r="B30" s="180"/>
      <c r="C30" s="180"/>
      <c r="D30" s="180"/>
      <c r="E30" s="182">
        <v>0</v>
      </c>
      <c r="F30" s="191" t="s">
        <v>83</v>
      </c>
      <c r="G30" s="184" t="s">
        <v>93</v>
      </c>
      <c r="H30" s="8">
        <v>99.25</v>
      </c>
      <c r="I30" s="249" t="s">
        <v>125</v>
      </c>
      <c r="J30" s="190" t="s">
        <v>174</v>
      </c>
      <c r="K30" s="207" t="s">
        <v>516</v>
      </c>
      <c r="L30" s="208"/>
      <c r="M30" s="187">
        <v>0</v>
      </c>
      <c r="N30" s="211"/>
      <c r="O30" s="212"/>
      <c r="P30" s="189">
        <v>0</v>
      </c>
      <c r="Q30" s="209"/>
      <c r="R30" s="210"/>
      <c r="S30" s="188">
        <v>0</v>
      </c>
      <c r="T30" s="220">
        <f>SUM(M30+P30+S30)</f>
        <v>0</v>
      </c>
      <c r="U30" s="6"/>
      <c r="V30" s="6" t="s">
        <v>350</v>
      </c>
      <c r="W30" s="186"/>
    </row>
    <row r="31" spans="1:23" s="172" customFormat="1" ht="22.5" customHeight="1">
      <c r="A31" s="194"/>
      <c r="B31" s="388" t="s">
        <v>691</v>
      </c>
      <c r="C31" s="388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5"/>
      <c r="O31" s="405"/>
      <c r="P31" s="405"/>
      <c r="Q31" s="405"/>
      <c r="R31" s="405"/>
      <c r="S31" s="405"/>
      <c r="T31" s="405"/>
      <c r="U31" s="405"/>
      <c r="V31" s="405"/>
      <c r="W31" s="186"/>
    </row>
    <row r="32" spans="1:23" s="172" customFormat="1" ht="40.5" customHeight="1">
      <c r="A32" s="181"/>
      <c r="B32" s="181" t="s">
        <v>3</v>
      </c>
      <c r="C32" s="185" t="s">
        <v>650</v>
      </c>
      <c r="D32" s="185" t="s">
        <v>650</v>
      </c>
      <c r="E32" s="181" t="s">
        <v>651</v>
      </c>
      <c r="F32" s="181" t="s">
        <v>0</v>
      </c>
      <c r="G32" s="6" t="s">
        <v>652</v>
      </c>
      <c r="H32" s="181" t="s">
        <v>20</v>
      </c>
      <c r="I32" s="5" t="s">
        <v>5</v>
      </c>
      <c r="J32" s="5" t="s">
        <v>8</v>
      </c>
      <c r="K32" s="200" t="s">
        <v>7</v>
      </c>
      <c r="L32" s="201" t="s">
        <v>653</v>
      </c>
      <c r="M32" s="200" t="s">
        <v>10</v>
      </c>
      <c r="N32" s="202" t="s">
        <v>7</v>
      </c>
      <c r="O32" s="203" t="s">
        <v>654</v>
      </c>
      <c r="P32" s="202" t="s">
        <v>10</v>
      </c>
      <c r="Q32" s="204" t="s">
        <v>7</v>
      </c>
      <c r="R32" s="205" t="s">
        <v>655</v>
      </c>
      <c r="S32" s="204" t="s">
        <v>10</v>
      </c>
      <c r="T32" s="206" t="s">
        <v>656</v>
      </c>
      <c r="U32" s="181" t="s">
        <v>657</v>
      </c>
      <c r="V32" s="181" t="s">
        <v>1</v>
      </c>
      <c r="W32" s="186"/>
    </row>
    <row r="33" spans="1:23" s="172" customFormat="1" ht="42" customHeight="1">
      <c r="A33" s="192">
        <v>214</v>
      </c>
      <c r="B33" s="180">
        <v>1</v>
      </c>
      <c r="C33" s="198" t="s">
        <v>682</v>
      </c>
      <c r="D33" s="180" t="s">
        <v>682</v>
      </c>
      <c r="E33" s="182">
        <v>34.76190476190476</v>
      </c>
      <c r="F33" s="191" t="s">
        <v>683</v>
      </c>
      <c r="G33" s="184" t="s">
        <v>684</v>
      </c>
      <c r="H33" s="8">
        <v>89.25</v>
      </c>
      <c r="I33" s="249" t="s">
        <v>685</v>
      </c>
      <c r="J33" s="190" t="s">
        <v>686</v>
      </c>
      <c r="K33" s="207">
        <v>80</v>
      </c>
      <c r="L33" s="208">
        <v>13</v>
      </c>
      <c r="M33" s="207">
        <f>SUM(K33*L33)</f>
        <v>1040</v>
      </c>
      <c r="N33" s="211">
        <v>82.5</v>
      </c>
      <c r="O33" s="212">
        <v>13</v>
      </c>
      <c r="P33" s="211">
        <f>SUM(N33*O33)</f>
        <v>1072.5</v>
      </c>
      <c r="Q33" s="209">
        <v>82.5</v>
      </c>
      <c r="R33" s="210">
        <v>12</v>
      </c>
      <c r="S33" s="209">
        <f>SUM(Q33*R33)</f>
        <v>990</v>
      </c>
      <c r="T33" s="220">
        <f>SUM(M33+P33+S33)</f>
        <v>3102.5</v>
      </c>
      <c r="U33" s="6" t="s">
        <v>347</v>
      </c>
      <c r="V33" s="6"/>
      <c r="W33" s="186"/>
    </row>
    <row r="34" spans="1:24" ht="25.5" customHeight="1">
      <c r="A34" s="183"/>
      <c r="B34" s="310" t="s">
        <v>37</v>
      </c>
      <c r="C34" s="310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186"/>
      <c r="X34"/>
    </row>
    <row r="35" spans="1:23" s="172" customFormat="1" ht="22.5" customHeight="1">
      <c r="A35" s="194"/>
      <c r="B35" s="388" t="s">
        <v>692</v>
      </c>
      <c r="C35" s="388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5"/>
      <c r="O35" s="405"/>
      <c r="P35" s="405"/>
      <c r="Q35" s="405"/>
      <c r="R35" s="405"/>
      <c r="S35" s="405"/>
      <c r="T35" s="405"/>
      <c r="U35" s="405"/>
      <c r="V35" s="405"/>
      <c r="W35" s="186"/>
    </row>
    <row r="36" spans="1:23" s="172" customFormat="1" ht="40.5" customHeight="1">
      <c r="A36" s="181"/>
      <c r="B36" s="181" t="s">
        <v>3</v>
      </c>
      <c r="C36" s="185" t="s">
        <v>650</v>
      </c>
      <c r="D36" s="185" t="s">
        <v>650</v>
      </c>
      <c r="E36" s="181" t="s">
        <v>651</v>
      </c>
      <c r="F36" s="181" t="s">
        <v>0</v>
      </c>
      <c r="G36" s="6" t="s">
        <v>652</v>
      </c>
      <c r="H36" s="181" t="s">
        <v>20</v>
      </c>
      <c r="I36" s="5" t="s">
        <v>5</v>
      </c>
      <c r="J36" s="5" t="s">
        <v>8</v>
      </c>
      <c r="K36" s="200" t="s">
        <v>7</v>
      </c>
      <c r="L36" s="201" t="s">
        <v>653</v>
      </c>
      <c r="M36" s="200" t="s">
        <v>10</v>
      </c>
      <c r="N36" s="202" t="s">
        <v>7</v>
      </c>
      <c r="O36" s="203" t="s">
        <v>654</v>
      </c>
      <c r="P36" s="202" t="s">
        <v>10</v>
      </c>
      <c r="Q36" s="204" t="s">
        <v>7</v>
      </c>
      <c r="R36" s="205" t="s">
        <v>655</v>
      </c>
      <c r="S36" s="204" t="s">
        <v>10</v>
      </c>
      <c r="T36" s="206" t="s">
        <v>656</v>
      </c>
      <c r="U36" s="181" t="s">
        <v>657</v>
      </c>
      <c r="V36" s="181" t="s">
        <v>1</v>
      </c>
      <c r="W36" s="186"/>
    </row>
    <row r="37" spans="1:23" s="172" customFormat="1" ht="42" customHeight="1">
      <c r="A37" s="192">
        <v>215</v>
      </c>
      <c r="B37" s="180">
        <v>1</v>
      </c>
      <c r="C37" s="180"/>
      <c r="D37" s="180"/>
      <c r="E37" s="182">
        <v>26.779026217228466</v>
      </c>
      <c r="F37" s="191" t="s">
        <v>693</v>
      </c>
      <c r="G37" s="184" t="s">
        <v>694</v>
      </c>
      <c r="H37" s="8">
        <v>40.05</v>
      </c>
      <c r="I37" s="249" t="s">
        <v>695</v>
      </c>
      <c r="J37" s="190" t="s">
        <v>696</v>
      </c>
      <c r="K37" s="222">
        <v>27.5</v>
      </c>
      <c r="L37" s="223">
        <v>13</v>
      </c>
      <c r="M37" s="207">
        <f>SUM(K37*L37)</f>
        <v>357.5</v>
      </c>
      <c r="N37" s="211">
        <v>27.5</v>
      </c>
      <c r="O37" s="212">
        <v>13</v>
      </c>
      <c r="P37" s="211">
        <f>SUM(N37*O37)</f>
        <v>357.5</v>
      </c>
      <c r="Q37" s="209">
        <v>27.5</v>
      </c>
      <c r="R37" s="210">
        <v>13</v>
      </c>
      <c r="S37" s="209">
        <f>SUM(Q37*R37)</f>
        <v>357.5</v>
      </c>
      <c r="T37" s="224">
        <f>SUM(M37+P37+S37)</f>
        <v>1072.5</v>
      </c>
      <c r="U37" s="6" t="s">
        <v>921</v>
      </c>
      <c r="V37" s="6" t="s">
        <v>108</v>
      </c>
      <c r="W37" s="186"/>
    </row>
    <row r="38" spans="1:23" s="172" customFormat="1" ht="42" customHeight="1">
      <c r="A38" s="192">
        <v>216</v>
      </c>
      <c r="B38" s="180">
        <v>2</v>
      </c>
      <c r="C38" s="180"/>
      <c r="D38" s="180"/>
      <c r="E38" s="182">
        <v>18.828049951969263</v>
      </c>
      <c r="F38" s="191" t="s">
        <v>697</v>
      </c>
      <c r="G38" s="184" t="s">
        <v>698</v>
      </c>
      <c r="H38" s="8">
        <v>52.05</v>
      </c>
      <c r="I38" s="249" t="s">
        <v>699</v>
      </c>
      <c r="J38" s="190" t="s">
        <v>696</v>
      </c>
      <c r="K38" s="222">
        <v>27.5</v>
      </c>
      <c r="L38" s="223">
        <v>12</v>
      </c>
      <c r="M38" s="207">
        <f>SUM(K38*L38)</f>
        <v>330</v>
      </c>
      <c r="N38" s="211">
        <v>25</v>
      </c>
      <c r="O38" s="212">
        <v>13</v>
      </c>
      <c r="P38" s="211">
        <f>SUM(N38*O38)</f>
        <v>325</v>
      </c>
      <c r="Q38" s="209">
        <v>25</v>
      </c>
      <c r="R38" s="210">
        <v>13</v>
      </c>
      <c r="S38" s="209">
        <f>SUM(Q38*R38)</f>
        <v>325</v>
      </c>
      <c r="T38" s="224">
        <f>SUM(M38+P38+S38)</f>
        <v>980</v>
      </c>
      <c r="U38" s="6" t="s">
        <v>347</v>
      </c>
      <c r="V38" s="6" t="s">
        <v>108</v>
      </c>
      <c r="W38" s="186"/>
    </row>
    <row r="39" spans="1:23" s="172" customFormat="1" ht="22.5" customHeight="1">
      <c r="A39" s="194"/>
      <c r="B39" s="388" t="s">
        <v>700</v>
      </c>
      <c r="C39" s="388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5"/>
      <c r="O39" s="405"/>
      <c r="P39" s="405"/>
      <c r="Q39" s="405"/>
      <c r="R39" s="405"/>
      <c r="S39" s="405"/>
      <c r="T39" s="405"/>
      <c r="U39" s="405"/>
      <c r="V39" s="405"/>
      <c r="W39" s="186"/>
    </row>
    <row r="40" spans="1:23" s="172" customFormat="1" ht="40.5" customHeight="1">
      <c r="A40" s="181"/>
      <c r="B40" s="181" t="s">
        <v>3</v>
      </c>
      <c r="C40" s="185" t="s">
        <v>650</v>
      </c>
      <c r="D40" s="185" t="s">
        <v>650</v>
      </c>
      <c r="E40" s="181" t="s">
        <v>651</v>
      </c>
      <c r="F40" s="181" t="s">
        <v>0</v>
      </c>
      <c r="G40" s="6" t="s">
        <v>652</v>
      </c>
      <c r="H40" s="181" t="s">
        <v>20</v>
      </c>
      <c r="I40" s="5" t="s">
        <v>5</v>
      </c>
      <c r="J40" s="5" t="s">
        <v>8</v>
      </c>
      <c r="K40" s="200" t="s">
        <v>7</v>
      </c>
      <c r="L40" s="201" t="s">
        <v>653</v>
      </c>
      <c r="M40" s="200" t="s">
        <v>10</v>
      </c>
      <c r="N40" s="202" t="s">
        <v>7</v>
      </c>
      <c r="O40" s="203" t="s">
        <v>654</v>
      </c>
      <c r="P40" s="202" t="s">
        <v>10</v>
      </c>
      <c r="Q40" s="204" t="s">
        <v>7</v>
      </c>
      <c r="R40" s="205" t="s">
        <v>655</v>
      </c>
      <c r="S40" s="204" t="s">
        <v>10</v>
      </c>
      <c r="T40" s="206" t="s">
        <v>656</v>
      </c>
      <c r="U40" s="181" t="s">
        <v>657</v>
      </c>
      <c r="V40" s="181" t="s">
        <v>1</v>
      </c>
      <c r="W40" s="186"/>
    </row>
    <row r="41" spans="1:23" s="172" customFormat="1" ht="42" customHeight="1">
      <c r="A41" s="192">
        <v>217</v>
      </c>
      <c r="B41" s="180">
        <v>1</v>
      </c>
      <c r="C41" s="180"/>
      <c r="D41" s="180"/>
      <c r="E41" s="182">
        <v>25.36231884057971</v>
      </c>
      <c r="F41" s="191" t="s">
        <v>701</v>
      </c>
      <c r="G41" s="184" t="s">
        <v>702</v>
      </c>
      <c r="H41" s="8">
        <v>103.5</v>
      </c>
      <c r="I41" s="249" t="s">
        <v>703</v>
      </c>
      <c r="J41" s="190" t="s">
        <v>704</v>
      </c>
      <c r="K41" s="207">
        <v>75</v>
      </c>
      <c r="L41" s="208">
        <v>11</v>
      </c>
      <c r="M41" s="207">
        <f>SUM(K41*L41)</f>
        <v>825</v>
      </c>
      <c r="N41" s="225">
        <v>75</v>
      </c>
      <c r="O41" s="226">
        <v>12</v>
      </c>
      <c r="P41" s="211">
        <f>SUM(N41*O41)</f>
        <v>900</v>
      </c>
      <c r="Q41" s="209">
        <v>75</v>
      </c>
      <c r="R41" s="210">
        <v>12</v>
      </c>
      <c r="S41" s="209">
        <f>SUM(Q41*R41)</f>
        <v>900</v>
      </c>
      <c r="T41" s="224">
        <f>SUM(M41+P41+S41)</f>
        <v>2625</v>
      </c>
      <c r="U41" s="162" t="s">
        <v>922</v>
      </c>
      <c r="V41" s="6" t="s">
        <v>705</v>
      </c>
      <c r="W41" s="186"/>
    </row>
    <row r="42" spans="1:23" s="172" customFormat="1" ht="42" customHeight="1">
      <c r="A42" s="192">
        <v>218</v>
      </c>
      <c r="B42" s="180">
        <v>2</v>
      </c>
      <c r="C42" s="180"/>
      <c r="D42" s="180"/>
      <c r="E42" s="182">
        <v>26.59090909090909</v>
      </c>
      <c r="F42" s="191" t="s">
        <v>80</v>
      </c>
      <c r="G42" s="184" t="s">
        <v>81</v>
      </c>
      <c r="H42" s="8">
        <v>88</v>
      </c>
      <c r="I42" s="249" t="s">
        <v>82</v>
      </c>
      <c r="J42" s="190" t="s">
        <v>174</v>
      </c>
      <c r="K42" s="222">
        <v>60</v>
      </c>
      <c r="L42" s="223">
        <v>13</v>
      </c>
      <c r="M42" s="207">
        <f>SUM(K42*L42)</f>
        <v>780</v>
      </c>
      <c r="N42" s="211">
        <v>60</v>
      </c>
      <c r="O42" s="212">
        <v>13</v>
      </c>
      <c r="P42" s="211">
        <f>SUM(N42*O42)</f>
        <v>780</v>
      </c>
      <c r="Q42" s="209">
        <v>60</v>
      </c>
      <c r="R42" s="210">
        <v>13</v>
      </c>
      <c r="S42" s="209">
        <f>SUM(Q42*R42)</f>
        <v>780</v>
      </c>
      <c r="T42" s="224">
        <f>SUM(M42+P42+S42)</f>
        <v>2340</v>
      </c>
      <c r="U42" s="162" t="s">
        <v>1055</v>
      </c>
      <c r="V42" s="6" t="s">
        <v>350</v>
      </c>
      <c r="W42" s="186"/>
    </row>
    <row r="43" spans="1:23" s="172" customFormat="1" ht="42" customHeight="1">
      <c r="A43" s="215">
        <v>219</v>
      </c>
      <c r="B43" s="180">
        <v>3</v>
      </c>
      <c r="C43" s="180"/>
      <c r="D43" s="180"/>
      <c r="E43" s="182">
        <v>17.80821917808219</v>
      </c>
      <c r="F43" s="191" t="s">
        <v>106</v>
      </c>
      <c r="G43" s="184" t="s">
        <v>204</v>
      </c>
      <c r="H43" s="8">
        <v>73</v>
      </c>
      <c r="I43" s="249" t="s">
        <v>208</v>
      </c>
      <c r="J43" s="190" t="s">
        <v>207</v>
      </c>
      <c r="K43" s="222">
        <v>35</v>
      </c>
      <c r="L43" s="223">
        <v>13</v>
      </c>
      <c r="M43" s="207">
        <f>SUM(K43*L43)</f>
        <v>455</v>
      </c>
      <c r="N43" s="211">
        <v>32.5</v>
      </c>
      <c r="O43" s="212">
        <v>13</v>
      </c>
      <c r="P43" s="211">
        <f>SUM(N43*O43)</f>
        <v>422.5</v>
      </c>
      <c r="Q43" s="209">
        <v>32.5</v>
      </c>
      <c r="R43" s="210">
        <v>13</v>
      </c>
      <c r="S43" s="209">
        <f>SUM(Q43*R43)</f>
        <v>422.5</v>
      </c>
      <c r="T43" s="224">
        <f>SUM(M43+P43+S43)</f>
        <v>1300</v>
      </c>
      <c r="U43" s="6" t="s">
        <v>347</v>
      </c>
      <c r="V43" s="6" t="s">
        <v>108</v>
      </c>
      <c r="W43" s="186"/>
    </row>
    <row r="44" spans="1:23" s="172" customFormat="1" ht="42" customHeight="1">
      <c r="A44" s="215">
        <v>220</v>
      </c>
      <c r="B44" s="180">
        <v>4</v>
      </c>
      <c r="C44" s="180"/>
      <c r="D44" s="180"/>
      <c r="E44" s="182">
        <v>19.18032786885246</v>
      </c>
      <c r="F44" s="191" t="s">
        <v>171</v>
      </c>
      <c r="G44" s="184" t="s">
        <v>172</v>
      </c>
      <c r="H44" s="8">
        <v>61</v>
      </c>
      <c r="I44" s="249" t="s">
        <v>434</v>
      </c>
      <c r="J44" s="190" t="s">
        <v>173</v>
      </c>
      <c r="K44" s="222">
        <v>30</v>
      </c>
      <c r="L44" s="223">
        <v>13</v>
      </c>
      <c r="M44" s="207">
        <f>SUM(K44*L44)</f>
        <v>390</v>
      </c>
      <c r="N44" s="211">
        <v>30</v>
      </c>
      <c r="O44" s="212">
        <v>13</v>
      </c>
      <c r="P44" s="211">
        <f>SUM(N44*O44)</f>
        <v>390</v>
      </c>
      <c r="Q44" s="209">
        <v>30</v>
      </c>
      <c r="R44" s="210">
        <v>13</v>
      </c>
      <c r="S44" s="209">
        <f>SUM(Q44*R44)</f>
        <v>390</v>
      </c>
      <c r="T44" s="224">
        <f>SUM(M44+P44+S44)</f>
        <v>1170</v>
      </c>
      <c r="U44" s="6" t="s">
        <v>347</v>
      </c>
      <c r="V44" s="6" t="s">
        <v>32</v>
      </c>
      <c r="W44" s="186"/>
    </row>
    <row r="45" spans="1:25" s="240" customFormat="1" ht="24" customHeight="1">
      <c r="A45" s="288" t="s">
        <v>1011</v>
      </c>
      <c r="B45" s="288"/>
      <c r="C45" s="288"/>
      <c r="D45" s="288"/>
      <c r="E45" s="288"/>
      <c r="F45" s="288"/>
      <c r="G45" s="288"/>
      <c r="H45" s="288"/>
      <c r="I45" s="289"/>
      <c r="J45" s="289"/>
      <c r="K45" s="289"/>
      <c r="L45" s="262"/>
      <c r="M45" s="262"/>
      <c r="N45" s="262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</row>
    <row r="46" spans="1:25" s="240" customFormat="1" ht="24" customHeight="1">
      <c r="A46" s="290" t="s">
        <v>1012</v>
      </c>
      <c r="B46" s="291"/>
      <c r="C46" s="291"/>
      <c r="D46" s="292"/>
      <c r="E46" s="264" t="s">
        <v>1017</v>
      </c>
      <c r="F46" s="290" t="s">
        <v>934</v>
      </c>
      <c r="G46" s="292"/>
      <c r="H46" s="293" t="s">
        <v>720</v>
      </c>
      <c r="I46" s="294"/>
      <c r="J46" s="290" t="s">
        <v>1016</v>
      </c>
      <c r="K46" s="292"/>
      <c r="L46" s="265"/>
      <c r="M46" s="266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42"/>
      <c r="Y46" s="242"/>
    </row>
    <row r="47" spans="1:25" s="240" customFormat="1" ht="24" customHeight="1">
      <c r="A47" s="290" t="s">
        <v>1014</v>
      </c>
      <c r="B47" s="291"/>
      <c r="C47" s="291"/>
      <c r="D47" s="292"/>
      <c r="E47" s="264" t="s">
        <v>16</v>
      </c>
      <c r="F47" s="290" t="s">
        <v>19</v>
      </c>
      <c r="G47" s="292"/>
      <c r="H47" s="293" t="s">
        <v>1015</v>
      </c>
      <c r="I47" s="294"/>
      <c r="J47" s="290" t="s">
        <v>1016</v>
      </c>
      <c r="K47" s="292"/>
      <c r="L47" s="265"/>
      <c r="M47" s="266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42"/>
      <c r="Y47" s="242"/>
    </row>
    <row r="48" spans="1:25" s="240" customFormat="1" ht="24" customHeight="1">
      <c r="A48" s="290" t="s">
        <v>1014</v>
      </c>
      <c r="B48" s="291"/>
      <c r="C48" s="291"/>
      <c r="D48" s="292"/>
      <c r="E48" s="264" t="s">
        <v>1045</v>
      </c>
      <c r="F48" s="295" t="s">
        <v>1025</v>
      </c>
      <c r="G48" s="295"/>
      <c r="H48" s="296" t="s">
        <v>1015</v>
      </c>
      <c r="I48" s="296"/>
      <c r="J48" s="295" t="s">
        <v>1016</v>
      </c>
      <c r="K48" s="297"/>
      <c r="L48" s="265"/>
      <c r="M48" s="26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42"/>
      <c r="Y48" s="242"/>
    </row>
    <row r="49" spans="1:25" s="240" customFormat="1" ht="24" customHeight="1">
      <c r="A49" s="290" t="s">
        <v>1014</v>
      </c>
      <c r="B49" s="291"/>
      <c r="C49" s="291"/>
      <c r="D49" s="292"/>
      <c r="E49" s="264" t="s">
        <v>494</v>
      </c>
      <c r="F49" s="290" t="s">
        <v>471</v>
      </c>
      <c r="G49" s="292"/>
      <c r="H49" s="293" t="s">
        <v>1028</v>
      </c>
      <c r="I49" s="294"/>
      <c r="J49" s="290" t="s">
        <v>1018</v>
      </c>
      <c r="K49" s="292"/>
      <c r="L49" s="265"/>
      <c r="M49" s="266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42"/>
      <c r="Y49" s="242"/>
    </row>
    <row r="50" spans="1:25" s="240" customFormat="1" ht="24" customHeight="1">
      <c r="A50" s="290" t="s">
        <v>1014</v>
      </c>
      <c r="B50" s="291"/>
      <c r="C50" s="291"/>
      <c r="D50" s="292"/>
      <c r="E50" s="270" t="s">
        <v>1044</v>
      </c>
      <c r="F50" s="298" t="s">
        <v>1032</v>
      </c>
      <c r="G50" s="299"/>
      <c r="H50" s="300" t="s">
        <v>1015</v>
      </c>
      <c r="I50" s="301"/>
      <c r="J50" s="298" t="s">
        <v>1013</v>
      </c>
      <c r="K50" s="299"/>
      <c r="L50" s="265"/>
      <c r="M50" s="266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42"/>
      <c r="Y50" s="242"/>
    </row>
    <row r="51" spans="1:25" s="240" customFormat="1" ht="24" customHeight="1">
      <c r="A51" s="290" t="s">
        <v>1014</v>
      </c>
      <c r="B51" s="291"/>
      <c r="C51" s="291"/>
      <c r="D51" s="292"/>
      <c r="E51" s="264" t="s">
        <v>1030</v>
      </c>
      <c r="F51" s="290" t="s">
        <v>1031</v>
      </c>
      <c r="G51" s="292"/>
      <c r="H51" s="293" t="s">
        <v>1015</v>
      </c>
      <c r="I51" s="294"/>
      <c r="J51" s="290" t="s">
        <v>1019</v>
      </c>
      <c r="K51" s="292"/>
      <c r="L51" s="265"/>
      <c r="M51" s="266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42"/>
      <c r="Y51" s="242"/>
    </row>
    <row r="52" spans="1:25" s="240" customFormat="1" ht="24" customHeight="1">
      <c r="A52" s="290" t="s">
        <v>1014</v>
      </c>
      <c r="B52" s="291"/>
      <c r="C52" s="291"/>
      <c r="D52" s="292"/>
      <c r="E52" s="264" t="s">
        <v>541</v>
      </c>
      <c r="F52" s="290" t="s">
        <v>1026</v>
      </c>
      <c r="G52" s="292"/>
      <c r="H52" s="293" t="s">
        <v>1028</v>
      </c>
      <c r="I52" s="294"/>
      <c r="J52" s="290" t="s">
        <v>1019</v>
      </c>
      <c r="K52" s="292"/>
      <c r="L52" s="265"/>
      <c r="M52" s="266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42"/>
      <c r="Y52" s="242"/>
    </row>
    <row r="53" spans="1:25" s="240" customFormat="1" ht="24" customHeight="1">
      <c r="A53" s="290" t="s">
        <v>1014</v>
      </c>
      <c r="B53" s="291"/>
      <c r="C53" s="291"/>
      <c r="D53" s="292"/>
      <c r="E53" s="264" t="s">
        <v>35</v>
      </c>
      <c r="F53" s="295" t="s">
        <v>1047</v>
      </c>
      <c r="G53" s="295"/>
      <c r="H53" s="296" t="s">
        <v>1048</v>
      </c>
      <c r="I53" s="296"/>
      <c r="J53" s="295" t="s">
        <v>1019</v>
      </c>
      <c r="K53" s="297"/>
      <c r="L53" s="265"/>
      <c r="M53" s="266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42"/>
      <c r="Y53" s="242"/>
    </row>
    <row r="54" spans="1:25" s="240" customFormat="1" ht="24" customHeight="1">
      <c r="A54" s="290" t="s">
        <v>1020</v>
      </c>
      <c r="B54" s="291"/>
      <c r="C54" s="291"/>
      <c r="D54" s="292"/>
      <c r="E54" s="264" t="s">
        <v>143</v>
      </c>
      <c r="F54" s="295" t="s">
        <v>108</v>
      </c>
      <c r="G54" s="295"/>
      <c r="H54" s="296" t="s">
        <v>1046</v>
      </c>
      <c r="I54" s="296"/>
      <c r="J54" s="295" t="s">
        <v>1019</v>
      </c>
      <c r="K54" s="297"/>
      <c r="L54" s="265"/>
      <c r="M54" s="266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42"/>
      <c r="Y54" s="242"/>
    </row>
    <row r="55" spans="1:25" s="240" customFormat="1" ht="24" customHeight="1">
      <c r="A55" s="290" t="s">
        <v>1020</v>
      </c>
      <c r="B55" s="291"/>
      <c r="C55" s="291"/>
      <c r="D55" s="292"/>
      <c r="E55" s="270" t="s">
        <v>71</v>
      </c>
      <c r="F55" s="298" t="s">
        <v>217</v>
      </c>
      <c r="G55" s="299"/>
      <c r="H55" s="300" t="s">
        <v>720</v>
      </c>
      <c r="I55" s="301"/>
      <c r="J55" s="298" t="s">
        <v>1021</v>
      </c>
      <c r="K55" s="299"/>
      <c r="L55" s="265"/>
      <c r="M55" s="266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42"/>
      <c r="Y55" s="242"/>
    </row>
    <row r="56" spans="1:25" s="240" customFormat="1" ht="24" customHeight="1">
      <c r="A56" s="290" t="s">
        <v>1020</v>
      </c>
      <c r="B56" s="291"/>
      <c r="C56" s="291"/>
      <c r="D56" s="292"/>
      <c r="E56" s="264" t="s">
        <v>1049</v>
      </c>
      <c r="F56" s="295" t="s">
        <v>1050</v>
      </c>
      <c r="G56" s="295"/>
      <c r="H56" s="296" t="s">
        <v>1015</v>
      </c>
      <c r="I56" s="296"/>
      <c r="J56" s="295" t="s">
        <v>1021</v>
      </c>
      <c r="K56" s="297"/>
      <c r="L56" s="265"/>
      <c r="M56" s="266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42"/>
      <c r="Y56" s="242"/>
    </row>
    <row r="57" spans="1:25" s="240" customFormat="1" ht="24" customHeight="1">
      <c r="A57" s="290" t="s">
        <v>1020</v>
      </c>
      <c r="B57" s="291"/>
      <c r="C57" s="291"/>
      <c r="D57" s="292"/>
      <c r="E57" s="264" t="s">
        <v>1030</v>
      </c>
      <c r="F57" s="290" t="s">
        <v>1031</v>
      </c>
      <c r="G57" s="292"/>
      <c r="H57" s="293" t="s">
        <v>1015</v>
      </c>
      <c r="I57" s="294"/>
      <c r="J57" s="290" t="s">
        <v>1019</v>
      </c>
      <c r="K57" s="292"/>
      <c r="L57" s="265"/>
      <c r="M57" s="266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42"/>
      <c r="Y57" s="242"/>
    </row>
    <row r="58" spans="1:25" s="240" customFormat="1" ht="24" customHeight="1">
      <c r="A58" s="290" t="s">
        <v>1020</v>
      </c>
      <c r="B58" s="291"/>
      <c r="C58" s="291"/>
      <c r="D58" s="292"/>
      <c r="E58" s="264" t="s">
        <v>552</v>
      </c>
      <c r="F58" s="290" t="s">
        <v>1029</v>
      </c>
      <c r="G58" s="292"/>
      <c r="H58" s="293" t="s">
        <v>1015</v>
      </c>
      <c r="I58" s="294"/>
      <c r="J58" s="290" t="s">
        <v>1019</v>
      </c>
      <c r="K58" s="292"/>
      <c r="L58" s="265"/>
      <c r="M58" s="266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42"/>
      <c r="Y58" s="242"/>
    </row>
    <row r="59" spans="1:25" s="240" customFormat="1" ht="24" customHeight="1">
      <c r="A59" s="290" t="s">
        <v>1020</v>
      </c>
      <c r="B59" s="291"/>
      <c r="C59" s="291"/>
      <c r="D59" s="292"/>
      <c r="E59" s="264" t="s">
        <v>1039</v>
      </c>
      <c r="F59" s="295" t="s">
        <v>1040</v>
      </c>
      <c r="G59" s="295"/>
      <c r="H59" s="296" t="s">
        <v>1015</v>
      </c>
      <c r="I59" s="296"/>
      <c r="J59" s="295" t="s">
        <v>1021</v>
      </c>
      <c r="K59" s="297"/>
      <c r="L59" s="265"/>
      <c r="M59" s="266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42"/>
      <c r="Y59" s="242"/>
    </row>
    <row r="60" spans="1:25" s="240" customFormat="1" ht="24" customHeight="1">
      <c r="A60" s="290" t="s">
        <v>1020</v>
      </c>
      <c r="B60" s="291"/>
      <c r="C60" s="291"/>
      <c r="D60" s="292"/>
      <c r="E60" s="264" t="s">
        <v>467</v>
      </c>
      <c r="F60" s="290" t="s">
        <v>1027</v>
      </c>
      <c r="G60" s="292"/>
      <c r="H60" s="293" t="s">
        <v>1028</v>
      </c>
      <c r="I60" s="294"/>
      <c r="J60" s="290" t="s">
        <v>1021</v>
      </c>
      <c r="K60" s="292"/>
      <c r="L60" s="265"/>
      <c r="M60" s="266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42"/>
      <c r="Y60" s="242"/>
    </row>
    <row r="61" spans="1:25" s="240" customFormat="1" ht="24" customHeight="1">
      <c r="A61" s="290" t="s">
        <v>1022</v>
      </c>
      <c r="B61" s="291"/>
      <c r="C61" s="291"/>
      <c r="D61" s="292"/>
      <c r="E61" s="264" t="s">
        <v>1037</v>
      </c>
      <c r="F61" s="290" t="s">
        <v>1038</v>
      </c>
      <c r="G61" s="292"/>
      <c r="H61" s="293" t="s">
        <v>1015</v>
      </c>
      <c r="I61" s="294"/>
      <c r="J61" s="290" t="s">
        <v>1021</v>
      </c>
      <c r="K61" s="292"/>
      <c r="L61" s="265"/>
      <c r="M61" s="266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42"/>
      <c r="Y61" s="242"/>
    </row>
    <row r="62" spans="1:25" s="240" customFormat="1" ht="24" customHeight="1">
      <c r="A62" s="290" t="s">
        <v>1023</v>
      </c>
      <c r="B62" s="291"/>
      <c r="C62" s="291"/>
      <c r="D62" s="292"/>
      <c r="E62" s="264" t="s">
        <v>1017</v>
      </c>
      <c r="F62" s="290" t="s">
        <v>934</v>
      </c>
      <c r="G62" s="292"/>
      <c r="H62" s="293" t="s">
        <v>720</v>
      </c>
      <c r="I62" s="294"/>
      <c r="J62" s="290" t="s">
        <v>1016</v>
      </c>
      <c r="K62" s="292"/>
      <c r="L62" s="265"/>
      <c r="M62" s="266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42"/>
      <c r="Y62" s="242"/>
    </row>
    <row r="63" spans="1:25" s="240" customFormat="1" ht="24" customHeight="1">
      <c r="A63" s="290" t="s">
        <v>1023</v>
      </c>
      <c r="B63" s="291"/>
      <c r="C63" s="291"/>
      <c r="D63" s="292"/>
      <c r="E63" s="264" t="s">
        <v>1041</v>
      </c>
      <c r="F63" s="295" t="s">
        <v>1042</v>
      </c>
      <c r="G63" s="295"/>
      <c r="H63" s="296" t="s">
        <v>1015</v>
      </c>
      <c r="I63" s="296"/>
      <c r="J63" s="295" t="s">
        <v>1021</v>
      </c>
      <c r="K63" s="297"/>
      <c r="L63" s="265"/>
      <c r="M63" s="266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42"/>
      <c r="Y63" s="242"/>
    </row>
    <row r="64" spans="1:25" s="240" customFormat="1" ht="24" customHeight="1">
      <c r="A64" s="290" t="s">
        <v>1035</v>
      </c>
      <c r="B64" s="291"/>
      <c r="C64" s="291"/>
      <c r="D64" s="292"/>
      <c r="E64" s="267"/>
      <c r="F64" s="290" t="s">
        <v>1036</v>
      </c>
      <c r="G64" s="292"/>
      <c r="H64" s="293" t="s">
        <v>720</v>
      </c>
      <c r="I64" s="294"/>
      <c r="J64" s="290" t="s">
        <v>1024</v>
      </c>
      <c r="K64" s="292"/>
      <c r="L64" s="265"/>
      <c r="M64" s="266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42"/>
      <c r="Y64" s="242"/>
    </row>
    <row r="65" spans="1:25" s="240" customFormat="1" ht="24" customHeight="1">
      <c r="A65" s="290" t="s">
        <v>1033</v>
      </c>
      <c r="B65" s="291"/>
      <c r="C65" s="291"/>
      <c r="D65" s="292"/>
      <c r="E65" s="264" t="s">
        <v>1043</v>
      </c>
      <c r="F65" s="295" t="s">
        <v>1034</v>
      </c>
      <c r="G65" s="295"/>
      <c r="H65" s="296" t="s">
        <v>720</v>
      </c>
      <c r="I65" s="296"/>
      <c r="J65" s="295" t="s">
        <v>1021</v>
      </c>
      <c r="K65" s="297"/>
      <c r="L65" s="268"/>
      <c r="M65" s="266"/>
      <c r="N65" s="269"/>
      <c r="O65" s="265"/>
      <c r="P65" s="265"/>
      <c r="Q65" s="265"/>
      <c r="R65" s="265"/>
      <c r="S65" s="265"/>
      <c r="T65" s="265"/>
      <c r="U65" s="265"/>
      <c r="V65" s="265"/>
      <c r="W65" s="265"/>
      <c r="X65" s="242"/>
      <c r="Y65" s="242"/>
    </row>
    <row r="66" ht="16.5" customHeight="1"/>
  </sheetData>
  <sheetProtection/>
  <mergeCells count="94">
    <mergeCell ref="A64:D64"/>
    <mergeCell ref="F64:G64"/>
    <mergeCell ref="H64:I64"/>
    <mergeCell ref="J64:K64"/>
    <mergeCell ref="A65:D65"/>
    <mergeCell ref="F65:G65"/>
    <mergeCell ref="H65:I65"/>
    <mergeCell ref="J65:K65"/>
    <mergeCell ref="A62:D62"/>
    <mergeCell ref="F62:G62"/>
    <mergeCell ref="H62:I62"/>
    <mergeCell ref="J62:K62"/>
    <mergeCell ref="A63:D63"/>
    <mergeCell ref="F63:G63"/>
    <mergeCell ref="H63:I63"/>
    <mergeCell ref="J63:K63"/>
    <mergeCell ref="A60:D60"/>
    <mergeCell ref="F60:G60"/>
    <mergeCell ref="H60:I60"/>
    <mergeCell ref="J60:K60"/>
    <mergeCell ref="A61:D61"/>
    <mergeCell ref="F61:G61"/>
    <mergeCell ref="H61:I61"/>
    <mergeCell ref="J61:K61"/>
    <mergeCell ref="A58:D58"/>
    <mergeCell ref="F58:G58"/>
    <mergeCell ref="H58:I58"/>
    <mergeCell ref="J58:K58"/>
    <mergeCell ref="A59:D59"/>
    <mergeCell ref="F59:G59"/>
    <mergeCell ref="H59:I59"/>
    <mergeCell ref="J59:K59"/>
    <mergeCell ref="A56:D56"/>
    <mergeCell ref="F56:G56"/>
    <mergeCell ref="H56:I56"/>
    <mergeCell ref="J56:K56"/>
    <mergeCell ref="A57:D57"/>
    <mergeCell ref="F57:G57"/>
    <mergeCell ref="H57:I57"/>
    <mergeCell ref="J57:K57"/>
    <mergeCell ref="A54:D54"/>
    <mergeCell ref="F54:G54"/>
    <mergeCell ref="H54:I54"/>
    <mergeCell ref="J54:K54"/>
    <mergeCell ref="A55:D55"/>
    <mergeCell ref="F55:G55"/>
    <mergeCell ref="H55:I55"/>
    <mergeCell ref="J55:K55"/>
    <mergeCell ref="A52:D52"/>
    <mergeCell ref="F52:G52"/>
    <mergeCell ref="H52:I52"/>
    <mergeCell ref="J52:K52"/>
    <mergeCell ref="A53:D53"/>
    <mergeCell ref="F53:G53"/>
    <mergeCell ref="H53:I53"/>
    <mergeCell ref="J53:K53"/>
    <mergeCell ref="A50:D50"/>
    <mergeCell ref="F50:G50"/>
    <mergeCell ref="H50:I50"/>
    <mergeCell ref="J50:K50"/>
    <mergeCell ref="A51:D51"/>
    <mergeCell ref="F51:G51"/>
    <mergeCell ref="H51:I51"/>
    <mergeCell ref="J51:K51"/>
    <mergeCell ref="A48:D48"/>
    <mergeCell ref="F48:G48"/>
    <mergeCell ref="H48:I48"/>
    <mergeCell ref="J48:K48"/>
    <mergeCell ref="A49:D49"/>
    <mergeCell ref="F49:G49"/>
    <mergeCell ref="H49:I49"/>
    <mergeCell ref="J49:K49"/>
    <mergeCell ref="A45:K45"/>
    <mergeCell ref="A46:D46"/>
    <mergeCell ref="F46:G46"/>
    <mergeCell ref="H46:I46"/>
    <mergeCell ref="J46:K46"/>
    <mergeCell ref="A47:D47"/>
    <mergeCell ref="F47:G47"/>
    <mergeCell ref="H47:I47"/>
    <mergeCell ref="J47:K47"/>
    <mergeCell ref="B34:V34"/>
    <mergeCell ref="B35:V35"/>
    <mergeCell ref="B39:V39"/>
    <mergeCell ref="B15:V15"/>
    <mergeCell ref="B21:V21"/>
    <mergeCell ref="B27:V27"/>
    <mergeCell ref="B31:V31"/>
    <mergeCell ref="B6:V6"/>
    <mergeCell ref="A1:V1"/>
    <mergeCell ref="A2:V2"/>
    <mergeCell ref="A3:V3"/>
    <mergeCell ref="A4:V4"/>
    <mergeCell ref="B5:V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55"/>
  <sheetViews>
    <sheetView zoomScale="60" zoomScaleNormal="60" zoomScalePageLayoutView="0" workbookViewId="0" topLeftCell="A1">
      <selection activeCell="W24" sqref="W24"/>
    </sheetView>
  </sheetViews>
  <sheetFormatPr defaultColWidth="9.140625" defaultRowHeight="15"/>
  <cols>
    <col min="1" max="1" width="6.7109375" style="196" customWidth="1"/>
    <col min="2" max="2" width="7.8515625" style="196" customWidth="1"/>
    <col min="3" max="3" width="9.7109375" style="196" customWidth="1"/>
    <col min="4" max="4" width="15.7109375" style="196" customWidth="1"/>
    <col min="5" max="5" width="10.00390625" style="196" customWidth="1"/>
    <col min="6" max="6" width="30.7109375" style="196" customWidth="1"/>
    <col min="7" max="7" width="19.7109375" style="196" customWidth="1"/>
    <col min="8" max="8" width="11.140625" style="196" customWidth="1"/>
    <col min="9" max="9" width="10.7109375" style="196" customWidth="1"/>
    <col min="10" max="10" width="41.421875" style="196" customWidth="1"/>
    <col min="11" max="19" width="10.7109375" style="196" customWidth="1"/>
    <col min="20" max="20" width="13.28125" style="196" customWidth="1"/>
    <col min="21" max="21" width="26.00390625" style="196" customWidth="1"/>
    <col min="22" max="22" width="22.8515625" style="196" customWidth="1"/>
    <col min="23" max="23" width="9.140625" style="172" customWidth="1"/>
    <col min="24" max="24" width="43.140625" style="172" customWidth="1"/>
    <col min="25" max="16384" width="9.140625" style="172" customWidth="1"/>
  </cols>
  <sheetData>
    <row r="1" spans="1:22" ht="21.75" customHeight="1">
      <c r="A1" s="318" t="s">
        <v>646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2" ht="33" customHeight="1">
      <c r="A2" s="320" t="s">
        <v>112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</row>
    <row r="3" spans="1:22" ht="24" customHeight="1">
      <c r="A3" s="318" t="s">
        <v>647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</row>
    <row r="4" spans="1:22" ht="26.25" customHeight="1">
      <c r="A4" s="323" t="s">
        <v>706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</row>
    <row r="5" spans="1:22" ht="27.75" customHeight="1">
      <c r="A5" s="199"/>
      <c r="B5" s="310" t="s">
        <v>37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</row>
    <row r="6" spans="1:22" ht="22.5" customHeight="1">
      <c r="A6" s="6"/>
      <c r="B6" s="388" t="s">
        <v>707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</row>
    <row r="7" spans="1:22" ht="40.5" customHeight="1">
      <c r="A7" s="181"/>
      <c r="B7" s="181" t="s">
        <v>3</v>
      </c>
      <c r="C7" s="185" t="s">
        <v>650</v>
      </c>
      <c r="D7" s="185" t="s">
        <v>152</v>
      </c>
      <c r="E7" s="181" t="s">
        <v>651</v>
      </c>
      <c r="F7" s="181" t="s">
        <v>0</v>
      </c>
      <c r="G7" s="6" t="s">
        <v>652</v>
      </c>
      <c r="H7" s="181" t="s">
        <v>20</v>
      </c>
      <c r="I7" s="5" t="s">
        <v>5</v>
      </c>
      <c r="J7" s="5" t="s">
        <v>8</v>
      </c>
      <c r="K7" s="200" t="s">
        <v>7</v>
      </c>
      <c r="L7" s="201" t="s">
        <v>653</v>
      </c>
      <c r="M7" s="200" t="s">
        <v>10</v>
      </c>
      <c r="N7" s="202" t="s">
        <v>7</v>
      </c>
      <c r="O7" s="203" t="s">
        <v>654</v>
      </c>
      <c r="P7" s="202" t="s">
        <v>10</v>
      </c>
      <c r="Q7" s="204" t="s">
        <v>7</v>
      </c>
      <c r="R7" s="205" t="s">
        <v>655</v>
      </c>
      <c r="S7" s="204" t="s">
        <v>10</v>
      </c>
      <c r="T7" s="206" t="s">
        <v>656</v>
      </c>
      <c r="U7" s="181" t="s">
        <v>657</v>
      </c>
      <c r="V7" s="181" t="s">
        <v>1</v>
      </c>
    </row>
    <row r="8" spans="1:23" s="196" customFormat="1" ht="42" customHeight="1">
      <c r="A8" s="243">
        <v>221</v>
      </c>
      <c r="B8" s="180">
        <v>1</v>
      </c>
      <c r="C8" s="180"/>
      <c r="D8" s="180"/>
      <c r="E8" s="182">
        <v>12.5</v>
      </c>
      <c r="F8" s="191" t="s">
        <v>708</v>
      </c>
      <c r="G8" s="184" t="s">
        <v>709</v>
      </c>
      <c r="H8" s="8">
        <v>78</v>
      </c>
      <c r="I8" s="249"/>
      <c r="J8" s="195" t="s">
        <v>555</v>
      </c>
      <c r="K8" s="222">
        <v>25</v>
      </c>
      <c r="L8" s="223">
        <v>13</v>
      </c>
      <c r="M8" s="207">
        <f>SUM(K8*L8)</f>
        <v>325</v>
      </c>
      <c r="N8" s="211">
        <v>25</v>
      </c>
      <c r="O8" s="212">
        <v>13</v>
      </c>
      <c r="P8" s="211">
        <f>SUM(N8*O8)</f>
        <v>325</v>
      </c>
      <c r="Q8" s="209">
        <v>25</v>
      </c>
      <c r="R8" s="210">
        <v>13</v>
      </c>
      <c r="S8" s="209">
        <f>SUM(Q8*R8)</f>
        <v>325</v>
      </c>
      <c r="T8" s="224">
        <f>SUM(M8+P8+S8)</f>
        <v>975</v>
      </c>
      <c r="U8" s="6" t="s">
        <v>923</v>
      </c>
      <c r="V8" s="6" t="s">
        <v>218</v>
      </c>
      <c r="W8" s="197"/>
    </row>
    <row r="9" spans="1:22" s="196" customFormat="1" ht="22.5" customHeight="1">
      <c r="A9" s="6"/>
      <c r="B9" s="388" t="s">
        <v>710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</row>
    <row r="10" spans="1:22" s="196" customFormat="1" ht="40.5" customHeight="1">
      <c r="A10" s="181"/>
      <c r="B10" s="181" t="s">
        <v>3</v>
      </c>
      <c r="C10" s="185" t="s">
        <v>650</v>
      </c>
      <c r="D10" s="185" t="s">
        <v>152</v>
      </c>
      <c r="E10" s="181" t="s">
        <v>651</v>
      </c>
      <c r="F10" s="181" t="s">
        <v>0</v>
      </c>
      <c r="G10" s="6" t="s">
        <v>652</v>
      </c>
      <c r="H10" s="181" t="s">
        <v>20</v>
      </c>
      <c r="I10" s="5" t="s">
        <v>5</v>
      </c>
      <c r="J10" s="5" t="s">
        <v>8</v>
      </c>
      <c r="K10" s="200" t="s">
        <v>7</v>
      </c>
      <c r="L10" s="201" t="s">
        <v>653</v>
      </c>
      <c r="M10" s="200" t="s">
        <v>10</v>
      </c>
      <c r="N10" s="202" t="s">
        <v>7</v>
      </c>
      <c r="O10" s="203" t="s">
        <v>654</v>
      </c>
      <c r="P10" s="202" t="s">
        <v>10</v>
      </c>
      <c r="Q10" s="204" t="s">
        <v>7</v>
      </c>
      <c r="R10" s="205" t="s">
        <v>655</v>
      </c>
      <c r="S10" s="204" t="s">
        <v>10</v>
      </c>
      <c r="T10" s="206" t="s">
        <v>656</v>
      </c>
      <c r="U10" s="181" t="s">
        <v>657</v>
      </c>
      <c r="V10" s="181" t="s">
        <v>1</v>
      </c>
    </row>
    <row r="11" spans="1:23" s="196" customFormat="1" ht="42" customHeight="1">
      <c r="A11" s="243">
        <v>222</v>
      </c>
      <c r="B11" s="180">
        <v>1</v>
      </c>
      <c r="C11" s="180"/>
      <c r="D11" s="180"/>
      <c r="E11" s="182">
        <v>24.41860465116279</v>
      </c>
      <c r="F11" s="191" t="s">
        <v>711</v>
      </c>
      <c r="G11" s="184" t="s">
        <v>712</v>
      </c>
      <c r="H11" s="8">
        <v>55.9</v>
      </c>
      <c r="I11" s="249" t="s">
        <v>713</v>
      </c>
      <c r="J11" s="195" t="s">
        <v>117</v>
      </c>
      <c r="K11" s="222">
        <v>35</v>
      </c>
      <c r="L11" s="223">
        <v>13</v>
      </c>
      <c r="M11" s="207">
        <f>SUM(K11*L11)</f>
        <v>455</v>
      </c>
      <c r="N11" s="211">
        <v>35</v>
      </c>
      <c r="O11" s="212">
        <v>13</v>
      </c>
      <c r="P11" s="211">
        <f>SUM(N11*O11)</f>
        <v>455</v>
      </c>
      <c r="Q11" s="209">
        <v>35</v>
      </c>
      <c r="R11" s="210">
        <v>13</v>
      </c>
      <c r="S11" s="209">
        <f>SUM(Q11*R11)</f>
        <v>455</v>
      </c>
      <c r="T11" s="224">
        <f>SUM(M11+P11+S11)</f>
        <v>1365</v>
      </c>
      <c r="U11" s="6" t="s">
        <v>883</v>
      </c>
      <c r="V11" s="6" t="s">
        <v>714</v>
      </c>
      <c r="W11" s="197"/>
    </row>
    <row r="12" spans="1:22" s="196" customFormat="1" ht="22.5" customHeight="1">
      <c r="A12" s="6"/>
      <c r="B12" s="388" t="s">
        <v>715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</row>
    <row r="13" spans="1:22" s="196" customFormat="1" ht="40.5" customHeight="1">
      <c r="A13" s="181"/>
      <c r="B13" s="181" t="s">
        <v>3</v>
      </c>
      <c r="C13" s="185" t="s">
        <v>650</v>
      </c>
      <c r="D13" s="185" t="s">
        <v>152</v>
      </c>
      <c r="E13" s="181" t="s">
        <v>651</v>
      </c>
      <c r="F13" s="181" t="s">
        <v>0</v>
      </c>
      <c r="G13" s="6" t="s">
        <v>652</v>
      </c>
      <c r="H13" s="181" t="s">
        <v>20</v>
      </c>
      <c r="I13" s="5" t="s">
        <v>5</v>
      </c>
      <c r="J13" s="5" t="s">
        <v>8</v>
      </c>
      <c r="K13" s="200" t="s">
        <v>7</v>
      </c>
      <c r="L13" s="201" t="s">
        <v>653</v>
      </c>
      <c r="M13" s="200" t="s">
        <v>10</v>
      </c>
      <c r="N13" s="202" t="s">
        <v>7</v>
      </c>
      <c r="O13" s="203" t="s">
        <v>654</v>
      </c>
      <c r="P13" s="202" t="s">
        <v>10</v>
      </c>
      <c r="Q13" s="204" t="s">
        <v>7</v>
      </c>
      <c r="R13" s="205" t="s">
        <v>655</v>
      </c>
      <c r="S13" s="204" t="s">
        <v>10</v>
      </c>
      <c r="T13" s="206" t="s">
        <v>656</v>
      </c>
      <c r="U13" s="181" t="s">
        <v>657</v>
      </c>
      <c r="V13" s="181" t="s">
        <v>1</v>
      </c>
    </row>
    <row r="14" spans="1:23" s="196" customFormat="1" ht="42" customHeight="1">
      <c r="A14" s="243">
        <v>223</v>
      </c>
      <c r="B14" s="180">
        <v>1</v>
      </c>
      <c r="C14" s="180"/>
      <c r="D14" s="180"/>
      <c r="E14" s="182">
        <v>37.83670033670034</v>
      </c>
      <c r="F14" s="191" t="s">
        <v>24</v>
      </c>
      <c r="G14" s="184" t="s">
        <v>244</v>
      </c>
      <c r="H14" s="8">
        <v>59.4</v>
      </c>
      <c r="I14" s="249" t="s">
        <v>25</v>
      </c>
      <c r="J14" s="195" t="s">
        <v>239</v>
      </c>
      <c r="K14" s="222">
        <v>60</v>
      </c>
      <c r="L14" s="223">
        <v>13</v>
      </c>
      <c r="M14" s="207">
        <f>SUM(K14*L14)</f>
        <v>780</v>
      </c>
      <c r="N14" s="211">
        <v>60</v>
      </c>
      <c r="O14" s="212">
        <v>12</v>
      </c>
      <c r="P14" s="211">
        <f>SUM(N14*O14)</f>
        <v>720</v>
      </c>
      <c r="Q14" s="209">
        <v>57.5</v>
      </c>
      <c r="R14" s="210">
        <v>13</v>
      </c>
      <c r="S14" s="209">
        <f>SUM(Q14*R14)</f>
        <v>747.5</v>
      </c>
      <c r="T14" s="224">
        <f>SUM(M14+P14+S14)</f>
        <v>2247.5</v>
      </c>
      <c r="U14" s="162" t="s">
        <v>924</v>
      </c>
      <c r="V14" s="6" t="s">
        <v>26</v>
      </c>
      <c r="W14" s="197"/>
    </row>
    <row r="15" spans="1:22" ht="22.5" customHeight="1">
      <c r="A15" s="6"/>
      <c r="B15" s="388" t="s">
        <v>716</v>
      </c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</row>
    <row r="16" spans="1:22" ht="40.5" customHeight="1">
      <c r="A16" s="181"/>
      <c r="B16" s="181" t="s">
        <v>3</v>
      </c>
      <c r="C16" s="185" t="s">
        <v>650</v>
      </c>
      <c r="D16" s="185" t="s">
        <v>152</v>
      </c>
      <c r="E16" s="181" t="s">
        <v>651</v>
      </c>
      <c r="F16" s="181" t="s">
        <v>0</v>
      </c>
      <c r="G16" s="6" t="s">
        <v>652</v>
      </c>
      <c r="H16" s="181" t="s">
        <v>20</v>
      </c>
      <c r="I16" s="5" t="s">
        <v>5</v>
      </c>
      <c r="J16" s="5" t="s">
        <v>8</v>
      </c>
      <c r="K16" s="200" t="s">
        <v>7</v>
      </c>
      <c r="L16" s="201" t="s">
        <v>653</v>
      </c>
      <c r="M16" s="200" t="s">
        <v>10</v>
      </c>
      <c r="N16" s="202" t="s">
        <v>7</v>
      </c>
      <c r="O16" s="203" t="s">
        <v>654</v>
      </c>
      <c r="P16" s="202" t="s">
        <v>10</v>
      </c>
      <c r="Q16" s="204" t="s">
        <v>7</v>
      </c>
      <c r="R16" s="205" t="s">
        <v>655</v>
      </c>
      <c r="S16" s="204" t="s">
        <v>10</v>
      </c>
      <c r="T16" s="206" t="s">
        <v>656</v>
      </c>
      <c r="U16" s="181" t="s">
        <v>657</v>
      </c>
      <c r="V16" s="181" t="s">
        <v>1</v>
      </c>
    </row>
    <row r="17" spans="1:22" ht="42" customHeight="1">
      <c r="A17" s="243">
        <v>224</v>
      </c>
      <c r="B17" s="180">
        <v>1</v>
      </c>
      <c r="C17" s="180"/>
      <c r="D17" s="180"/>
      <c r="E17" s="182">
        <v>33.15491183879093</v>
      </c>
      <c r="F17" s="216" t="s">
        <v>717</v>
      </c>
      <c r="G17" s="19" t="s">
        <v>718</v>
      </c>
      <c r="H17" s="8">
        <v>79.4</v>
      </c>
      <c r="I17" s="249" t="s">
        <v>719</v>
      </c>
      <c r="J17" s="190" t="s">
        <v>720</v>
      </c>
      <c r="K17" s="207">
        <v>67.5</v>
      </c>
      <c r="L17" s="208">
        <v>13</v>
      </c>
      <c r="M17" s="207">
        <f>SUM(K17*L17)</f>
        <v>877.5</v>
      </c>
      <c r="N17" s="211">
        <v>67.5</v>
      </c>
      <c r="O17" s="212">
        <v>13</v>
      </c>
      <c r="P17" s="211">
        <f>SUM(N17*O17)</f>
        <v>877.5</v>
      </c>
      <c r="Q17" s="209">
        <v>67.5</v>
      </c>
      <c r="R17" s="210">
        <v>13</v>
      </c>
      <c r="S17" s="209">
        <f>SUM(Q17*R17)</f>
        <v>877.5</v>
      </c>
      <c r="T17" s="224">
        <f>SUM(M17+P17+S17)</f>
        <v>2632.5</v>
      </c>
      <c r="U17" s="162" t="s">
        <v>1007</v>
      </c>
      <c r="V17" s="7" t="s">
        <v>721</v>
      </c>
    </row>
    <row r="18" spans="1:22" ht="27.75" customHeight="1">
      <c r="A18" s="199"/>
      <c r="B18" s="408" t="s">
        <v>38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</row>
    <row r="19" spans="1:22" s="196" customFormat="1" ht="22.5" customHeight="1">
      <c r="A19" s="6"/>
      <c r="B19" s="388" t="s">
        <v>722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</row>
    <row r="20" spans="1:22" s="196" customFormat="1" ht="40.5" customHeight="1">
      <c r="A20" s="181"/>
      <c r="B20" s="181" t="s">
        <v>3</v>
      </c>
      <c r="C20" s="185" t="s">
        <v>650</v>
      </c>
      <c r="D20" s="185" t="s">
        <v>152</v>
      </c>
      <c r="E20" s="181" t="s">
        <v>651</v>
      </c>
      <c r="F20" s="181" t="s">
        <v>0</v>
      </c>
      <c r="G20" s="6" t="s">
        <v>652</v>
      </c>
      <c r="H20" s="181" t="s">
        <v>20</v>
      </c>
      <c r="I20" s="5" t="s">
        <v>5</v>
      </c>
      <c r="J20" s="5" t="s">
        <v>8</v>
      </c>
      <c r="K20" s="200" t="s">
        <v>7</v>
      </c>
      <c r="L20" s="201" t="s">
        <v>653</v>
      </c>
      <c r="M20" s="200" t="s">
        <v>10</v>
      </c>
      <c r="N20" s="202" t="s">
        <v>7</v>
      </c>
      <c r="O20" s="203" t="s">
        <v>654</v>
      </c>
      <c r="P20" s="202" t="s">
        <v>10</v>
      </c>
      <c r="Q20" s="204" t="s">
        <v>7</v>
      </c>
      <c r="R20" s="205" t="s">
        <v>655</v>
      </c>
      <c r="S20" s="204" t="s">
        <v>10</v>
      </c>
      <c r="T20" s="206" t="s">
        <v>656</v>
      </c>
      <c r="U20" s="181" t="s">
        <v>657</v>
      </c>
      <c r="V20" s="181" t="s">
        <v>1</v>
      </c>
    </row>
    <row r="21" spans="1:22" s="196" customFormat="1" ht="42" customHeight="1">
      <c r="A21" s="243">
        <v>225</v>
      </c>
      <c r="B21" s="180">
        <v>1</v>
      </c>
      <c r="C21" s="180"/>
      <c r="D21" s="180"/>
      <c r="E21" s="182">
        <v>32.15909090909091</v>
      </c>
      <c r="F21" s="191" t="s">
        <v>136</v>
      </c>
      <c r="G21" s="19" t="s">
        <v>858</v>
      </c>
      <c r="H21" s="8">
        <v>44</v>
      </c>
      <c r="I21" s="249" t="s">
        <v>135</v>
      </c>
      <c r="J21" s="18" t="s">
        <v>137</v>
      </c>
      <c r="K21" s="222">
        <v>40</v>
      </c>
      <c r="L21" s="223">
        <v>13</v>
      </c>
      <c r="M21" s="207">
        <f>SUM(K21*L21)</f>
        <v>520</v>
      </c>
      <c r="N21" s="211">
        <v>40</v>
      </c>
      <c r="O21" s="212">
        <v>11</v>
      </c>
      <c r="P21" s="211">
        <f>SUM(N21*O21)</f>
        <v>440</v>
      </c>
      <c r="Q21" s="209">
        <v>35</v>
      </c>
      <c r="R21" s="210">
        <v>13</v>
      </c>
      <c r="S21" s="209">
        <f>SUM(Q21*R21)</f>
        <v>455</v>
      </c>
      <c r="T21" s="224">
        <f>SUM(M21+P21+S21)</f>
        <v>1415</v>
      </c>
      <c r="U21" s="6" t="s">
        <v>860</v>
      </c>
      <c r="V21" s="7" t="s">
        <v>138</v>
      </c>
    </row>
    <row r="22" spans="1:22" ht="42" customHeight="1">
      <c r="A22" s="243">
        <v>226</v>
      </c>
      <c r="B22" s="180">
        <v>2</v>
      </c>
      <c r="C22" s="180"/>
      <c r="D22" s="180"/>
      <c r="E22" s="182">
        <v>17.235123367198838</v>
      </c>
      <c r="F22" s="191" t="s">
        <v>723</v>
      </c>
      <c r="G22" s="19" t="s">
        <v>859</v>
      </c>
      <c r="H22" s="8">
        <v>68.9</v>
      </c>
      <c r="I22" s="217"/>
      <c r="J22" s="18" t="s">
        <v>137</v>
      </c>
      <c r="K22" s="222">
        <v>62.5</v>
      </c>
      <c r="L22" s="223">
        <v>11</v>
      </c>
      <c r="M22" s="207">
        <f>SUM(K22*L22)</f>
        <v>687.5</v>
      </c>
      <c r="N22" s="211">
        <v>62.5</v>
      </c>
      <c r="O22" s="212">
        <v>8</v>
      </c>
      <c r="P22" s="211">
        <f>SUM(N22*O22)</f>
        <v>500</v>
      </c>
      <c r="Q22" s="209">
        <v>62.5</v>
      </c>
      <c r="R22" s="210" t="s">
        <v>357</v>
      </c>
      <c r="S22" s="209">
        <v>0</v>
      </c>
      <c r="T22" s="224">
        <f>SUM(M22+P22+S22)</f>
        <v>1187.5</v>
      </c>
      <c r="U22" s="6" t="s">
        <v>861</v>
      </c>
      <c r="V22" s="7" t="s">
        <v>138</v>
      </c>
    </row>
    <row r="23" spans="1:22" s="196" customFormat="1" ht="22.5" customHeight="1">
      <c r="A23" s="6"/>
      <c r="B23" s="388" t="s">
        <v>724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</row>
    <row r="24" spans="1:22" s="196" customFormat="1" ht="40.5" customHeight="1">
      <c r="A24" s="181"/>
      <c r="B24" s="181" t="s">
        <v>3</v>
      </c>
      <c r="C24" s="185" t="s">
        <v>650</v>
      </c>
      <c r="D24" s="185" t="s">
        <v>152</v>
      </c>
      <c r="E24" s="181" t="s">
        <v>651</v>
      </c>
      <c r="F24" s="181" t="s">
        <v>0</v>
      </c>
      <c r="G24" s="6" t="s">
        <v>652</v>
      </c>
      <c r="H24" s="181" t="s">
        <v>20</v>
      </c>
      <c r="I24" s="5" t="s">
        <v>5</v>
      </c>
      <c r="J24" s="5" t="s">
        <v>8</v>
      </c>
      <c r="K24" s="200" t="s">
        <v>7</v>
      </c>
      <c r="L24" s="201" t="s">
        <v>653</v>
      </c>
      <c r="M24" s="200" t="s">
        <v>10</v>
      </c>
      <c r="N24" s="202" t="s">
        <v>7</v>
      </c>
      <c r="O24" s="203" t="s">
        <v>654</v>
      </c>
      <c r="P24" s="202" t="s">
        <v>10</v>
      </c>
      <c r="Q24" s="204" t="s">
        <v>7</v>
      </c>
      <c r="R24" s="205" t="s">
        <v>655</v>
      </c>
      <c r="S24" s="204" t="s">
        <v>10</v>
      </c>
      <c r="T24" s="206" t="s">
        <v>656</v>
      </c>
      <c r="U24" s="181" t="s">
        <v>657</v>
      </c>
      <c r="V24" s="181" t="s">
        <v>1</v>
      </c>
    </row>
    <row r="25" spans="1:22" ht="42" customHeight="1">
      <c r="A25" s="243">
        <v>227</v>
      </c>
      <c r="B25" s="180">
        <v>1</v>
      </c>
      <c r="C25" s="180"/>
      <c r="D25" s="180"/>
      <c r="E25" s="182">
        <v>44.172234595397185</v>
      </c>
      <c r="F25" s="191" t="s">
        <v>725</v>
      </c>
      <c r="G25" s="19" t="s">
        <v>726</v>
      </c>
      <c r="H25" s="8">
        <v>67.35</v>
      </c>
      <c r="I25" s="249" t="s">
        <v>107</v>
      </c>
      <c r="J25" s="190" t="s">
        <v>189</v>
      </c>
      <c r="K25" s="222">
        <v>90</v>
      </c>
      <c r="L25" s="223">
        <v>11</v>
      </c>
      <c r="M25" s="207">
        <f>SUM(K25*L25)</f>
        <v>990</v>
      </c>
      <c r="N25" s="225">
        <v>87.5</v>
      </c>
      <c r="O25" s="226">
        <v>12</v>
      </c>
      <c r="P25" s="211">
        <f>SUM(N25*O25)</f>
        <v>1050</v>
      </c>
      <c r="Q25" s="209">
        <v>85</v>
      </c>
      <c r="R25" s="210">
        <v>11</v>
      </c>
      <c r="S25" s="209">
        <f>SUM(Q25*R25)</f>
        <v>935</v>
      </c>
      <c r="T25" s="224">
        <f>SUM(M25+P25+S25)</f>
        <v>2975</v>
      </c>
      <c r="U25" s="6" t="s">
        <v>862</v>
      </c>
      <c r="V25" s="7" t="s">
        <v>190</v>
      </c>
    </row>
    <row r="26" spans="1:22" ht="42" customHeight="1">
      <c r="A26" s="243">
        <v>228</v>
      </c>
      <c r="B26" s="180">
        <v>2</v>
      </c>
      <c r="C26" s="180"/>
      <c r="D26" s="180"/>
      <c r="E26" s="182">
        <v>33.10082435003171</v>
      </c>
      <c r="F26" s="216" t="s">
        <v>65</v>
      </c>
      <c r="G26" s="19" t="s">
        <v>66</v>
      </c>
      <c r="H26" s="8">
        <v>78.85</v>
      </c>
      <c r="I26" s="249" t="s">
        <v>64</v>
      </c>
      <c r="J26" s="190" t="s">
        <v>384</v>
      </c>
      <c r="K26" s="222">
        <v>85</v>
      </c>
      <c r="L26" s="223">
        <v>10</v>
      </c>
      <c r="M26" s="207">
        <f>SUM(K26*L26)</f>
        <v>850</v>
      </c>
      <c r="N26" s="225">
        <v>80</v>
      </c>
      <c r="O26" s="226">
        <v>12</v>
      </c>
      <c r="P26" s="211">
        <f>SUM(N26*O26)</f>
        <v>960</v>
      </c>
      <c r="Q26" s="209">
        <v>80</v>
      </c>
      <c r="R26" s="210">
        <v>10</v>
      </c>
      <c r="S26" s="209">
        <f>SUM(Q26*R26)</f>
        <v>800</v>
      </c>
      <c r="T26" s="220">
        <f>SUM(M26+P26+S26)</f>
        <v>2610</v>
      </c>
      <c r="U26" s="6" t="s">
        <v>347</v>
      </c>
      <c r="V26" s="7" t="s">
        <v>115</v>
      </c>
    </row>
    <row r="27" spans="1:22" ht="42" customHeight="1">
      <c r="A27" s="243">
        <v>229</v>
      </c>
      <c r="B27" s="180">
        <v>3</v>
      </c>
      <c r="C27" s="180"/>
      <c r="D27" s="180"/>
      <c r="E27" s="182">
        <v>37.63157894736842</v>
      </c>
      <c r="F27" s="191" t="s">
        <v>727</v>
      </c>
      <c r="G27" s="19" t="s">
        <v>728</v>
      </c>
      <c r="H27" s="8">
        <v>57</v>
      </c>
      <c r="I27" s="249" t="s">
        <v>107</v>
      </c>
      <c r="J27" s="190" t="s">
        <v>117</v>
      </c>
      <c r="K27" s="222">
        <v>55</v>
      </c>
      <c r="L27" s="223">
        <v>13</v>
      </c>
      <c r="M27" s="207">
        <f>SUM(K27*L27)</f>
        <v>715</v>
      </c>
      <c r="N27" s="211">
        <v>55</v>
      </c>
      <c r="O27" s="212">
        <v>13</v>
      </c>
      <c r="P27" s="211">
        <f>SUM(N27*O27)</f>
        <v>715</v>
      </c>
      <c r="Q27" s="209">
        <v>55</v>
      </c>
      <c r="R27" s="210">
        <v>13</v>
      </c>
      <c r="S27" s="209">
        <f>SUM(Q27*R27)</f>
        <v>715</v>
      </c>
      <c r="T27" s="224">
        <f>SUM(M27+P27+S27)</f>
        <v>2145</v>
      </c>
      <c r="U27" s="6" t="s">
        <v>862</v>
      </c>
      <c r="V27" s="7" t="s">
        <v>729</v>
      </c>
    </row>
    <row r="28" spans="1:32" ht="42" customHeight="1">
      <c r="A28" s="243">
        <v>230</v>
      </c>
      <c r="B28" s="180">
        <v>4</v>
      </c>
      <c r="C28" s="180"/>
      <c r="D28" s="180"/>
      <c r="E28" s="182">
        <v>16.260162601626018</v>
      </c>
      <c r="F28" s="216" t="s">
        <v>105</v>
      </c>
      <c r="G28" s="19" t="s">
        <v>730</v>
      </c>
      <c r="H28" s="8">
        <v>61.5</v>
      </c>
      <c r="I28" s="249" t="s">
        <v>142</v>
      </c>
      <c r="J28" s="190" t="s">
        <v>205</v>
      </c>
      <c r="K28" s="207">
        <v>50</v>
      </c>
      <c r="L28" s="208">
        <v>11</v>
      </c>
      <c r="M28" s="207">
        <f>SUM(K28*L28)</f>
        <v>550</v>
      </c>
      <c r="N28" s="211">
        <v>50</v>
      </c>
      <c r="O28" s="212">
        <v>9</v>
      </c>
      <c r="P28" s="211">
        <f>SUM(N28*O28)</f>
        <v>450</v>
      </c>
      <c r="Q28" s="209">
        <v>45</v>
      </c>
      <c r="R28" s="210">
        <v>0</v>
      </c>
      <c r="S28" s="209">
        <f>SUM(Q28*R28)</f>
        <v>0</v>
      </c>
      <c r="T28" s="220">
        <f>SUM(M28+P28+S28)</f>
        <v>1000</v>
      </c>
      <c r="U28" s="6" t="s">
        <v>863</v>
      </c>
      <c r="V28" s="7" t="s">
        <v>108</v>
      </c>
      <c r="X28" s="196"/>
      <c r="Y28" s="196"/>
      <c r="Z28" s="196"/>
      <c r="AA28" s="196"/>
      <c r="AB28" s="196"/>
      <c r="AC28" s="196"/>
      <c r="AD28" s="196"/>
      <c r="AE28" s="196"/>
      <c r="AF28" s="196"/>
    </row>
    <row r="29" spans="1:32" ht="42" customHeight="1">
      <c r="A29" s="243">
        <v>231</v>
      </c>
      <c r="B29" s="180"/>
      <c r="C29" s="180"/>
      <c r="D29" s="180"/>
      <c r="E29" s="182">
        <v>0</v>
      </c>
      <c r="F29" s="216" t="s">
        <v>731</v>
      </c>
      <c r="G29" s="19" t="s">
        <v>732</v>
      </c>
      <c r="H29" s="8">
        <v>65.4</v>
      </c>
      <c r="I29" s="249" t="s">
        <v>142</v>
      </c>
      <c r="J29" s="18" t="s">
        <v>164</v>
      </c>
      <c r="K29" s="207">
        <v>67.5</v>
      </c>
      <c r="L29" s="208" t="s">
        <v>301</v>
      </c>
      <c r="M29" s="207">
        <v>0</v>
      </c>
      <c r="N29" s="211"/>
      <c r="O29" s="212"/>
      <c r="P29" s="211">
        <v>0</v>
      </c>
      <c r="Q29" s="209"/>
      <c r="R29" s="210"/>
      <c r="S29" s="209">
        <v>0</v>
      </c>
      <c r="T29" s="220">
        <v>0</v>
      </c>
      <c r="U29" s="6" t="s">
        <v>351</v>
      </c>
      <c r="V29" s="7" t="s">
        <v>345</v>
      </c>
      <c r="X29" s="196"/>
      <c r="Y29" s="196"/>
      <c r="Z29" s="196"/>
      <c r="AA29" s="196"/>
      <c r="AB29" s="196"/>
      <c r="AC29" s="196"/>
      <c r="AD29" s="196"/>
      <c r="AE29" s="196"/>
      <c r="AF29" s="196"/>
    </row>
    <row r="30" spans="1:32" s="196" customFormat="1" ht="22.5" customHeight="1">
      <c r="A30" s="6"/>
      <c r="B30" s="388" t="s">
        <v>733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X30" s="172"/>
      <c r="Y30" s="172"/>
      <c r="Z30" s="172"/>
      <c r="AA30" s="172"/>
      <c r="AB30" s="172"/>
      <c r="AC30" s="172"/>
      <c r="AD30" s="172"/>
      <c r="AE30" s="172"/>
      <c r="AF30" s="172"/>
    </row>
    <row r="31" spans="1:32" s="196" customFormat="1" ht="40.5" customHeight="1">
      <c r="A31" s="181"/>
      <c r="B31" s="181" t="s">
        <v>3</v>
      </c>
      <c r="C31" s="185" t="s">
        <v>650</v>
      </c>
      <c r="D31" s="185" t="s">
        <v>152</v>
      </c>
      <c r="E31" s="181" t="s">
        <v>651</v>
      </c>
      <c r="F31" s="181" t="s">
        <v>0</v>
      </c>
      <c r="G31" s="6" t="s">
        <v>652</v>
      </c>
      <c r="H31" s="181" t="s">
        <v>20</v>
      </c>
      <c r="I31" s="5" t="s">
        <v>5</v>
      </c>
      <c r="J31" s="5" t="s">
        <v>8</v>
      </c>
      <c r="K31" s="200" t="s">
        <v>7</v>
      </c>
      <c r="L31" s="201" t="s">
        <v>653</v>
      </c>
      <c r="M31" s="200" t="s">
        <v>10</v>
      </c>
      <c r="N31" s="202" t="s">
        <v>7</v>
      </c>
      <c r="O31" s="203" t="s">
        <v>654</v>
      </c>
      <c r="P31" s="202" t="s">
        <v>10</v>
      </c>
      <c r="Q31" s="204" t="s">
        <v>7</v>
      </c>
      <c r="R31" s="205" t="s">
        <v>655</v>
      </c>
      <c r="S31" s="204" t="s">
        <v>10</v>
      </c>
      <c r="T31" s="206" t="s">
        <v>656</v>
      </c>
      <c r="U31" s="181" t="s">
        <v>657</v>
      </c>
      <c r="V31" s="181" t="s">
        <v>1</v>
      </c>
      <c r="X31" s="172"/>
      <c r="Y31" s="172"/>
      <c r="Z31" s="172"/>
      <c r="AA31" s="172"/>
      <c r="AB31" s="172"/>
      <c r="AC31" s="172"/>
      <c r="AD31" s="172"/>
      <c r="AE31" s="172"/>
      <c r="AF31" s="172"/>
    </row>
    <row r="32" spans="1:22" ht="41.25" customHeight="1">
      <c r="A32" s="243">
        <v>232</v>
      </c>
      <c r="B32" s="180">
        <v>1</v>
      </c>
      <c r="C32" s="180"/>
      <c r="D32" s="180"/>
      <c r="E32" s="182">
        <v>38.1560773480663</v>
      </c>
      <c r="F32" s="191" t="s">
        <v>734</v>
      </c>
      <c r="G32" s="19" t="s">
        <v>735</v>
      </c>
      <c r="H32" s="8">
        <v>72.4</v>
      </c>
      <c r="I32" s="249" t="s">
        <v>736</v>
      </c>
      <c r="J32" s="190" t="s">
        <v>117</v>
      </c>
      <c r="K32" s="207">
        <v>70</v>
      </c>
      <c r="L32" s="208">
        <v>13</v>
      </c>
      <c r="M32" s="207">
        <f>SUM(K32*L32)</f>
        <v>910</v>
      </c>
      <c r="N32" s="211">
        <v>72.5</v>
      </c>
      <c r="O32" s="212">
        <v>13</v>
      </c>
      <c r="P32" s="211">
        <f>SUM(N32*O32)</f>
        <v>942.5</v>
      </c>
      <c r="Q32" s="209">
        <v>70</v>
      </c>
      <c r="R32" s="210">
        <v>13</v>
      </c>
      <c r="S32" s="209">
        <f>SUM(Q32*R32)</f>
        <v>910</v>
      </c>
      <c r="T32" s="220">
        <f>SUM(M32+P32+S32)</f>
        <v>2762.5</v>
      </c>
      <c r="U32" s="6" t="s">
        <v>347</v>
      </c>
      <c r="V32" s="7" t="s">
        <v>729</v>
      </c>
    </row>
    <row r="33" spans="1:32" ht="41.25" customHeight="1">
      <c r="A33" s="243">
        <v>233</v>
      </c>
      <c r="B33" s="180">
        <v>2</v>
      </c>
      <c r="C33" s="180"/>
      <c r="D33" s="180"/>
      <c r="E33" s="182">
        <v>36.1441798941799</v>
      </c>
      <c r="F33" s="216" t="s">
        <v>737</v>
      </c>
      <c r="G33" s="19" t="s">
        <v>738</v>
      </c>
      <c r="H33" s="8">
        <v>75.6</v>
      </c>
      <c r="I33" s="249" t="s">
        <v>107</v>
      </c>
      <c r="J33" s="190" t="s">
        <v>189</v>
      </c>
      <c r="K33" s="207">
        <v>85</v>
      </c>
      <c r="L33" s="208">
        <v>9</v>
      </c>
      <c r="M33" s="207">
        <f>SUM(K33*L33)</f>
        <v>765</v>
      </c>
      <c r="N33" s="211">
        <v>80</v>
      </c>
      <c r="O33" s="212">
        <v>12</v>
      </c>
      <c r="P33" s="211">
        <f>SUM(N33*O33)</f>
        <v>960</v>
      </c>
      <c r="Q33" s="209">
        <v>77.5</v>
      </c>
      <c r="R33" s="210">
        <v>13</v>
      </c>
      <c r="S33" s="209">
        <f>SUM(Q33*R33)</f>
        <v>1007.5</v>
      </c>
      <c r="T33" s="220">
        <f>SUM(M33+P33+S33)</f>
        <v>2732.5</v>
      </c>
      <c r="U33" s="6" t="s">
        <v>347</v>
      </c>
      <c r="V33" s="7" t="s">
        <v>190</v>
      </c>
      <c r="X33" s="196"/>
      <c r="Y33" s="196"/>
      <c r="Z33" s="196"/>
      <c r="AA33" s="196"/>
      <c r="AB33" s="196"/>
      <c r="AC33" s="196"/>
      <c r="AD33" s="196"/>
      <c r="AE33" s="196"/>
      <c r="AF33" s="196"/>
    </row>
    <row r="34" spans="1:32" ht="41.25" customHeight="1">
      <c r="A34" s="243">
        <v>234</v>
      </c>
      <c r="B34" s="180">
        <v>3</v>
      </c>
      <c r="C34" s="180"/>
      <c r="D34" s="180"/>
      <c r="E34" s="182">
        <v>37.63157894736842</v>
      </c>
      <c r="F34" s="191" t="s">
        <v>727</v>
      </c>
      <c r="G34" s="19" t="s">
        <v>728</v>
      </c>
      <c r="H34" s="8">
        <v>57</v>
      </c>
      <c r="I34" s="249" t="s">
        <v>107</v>
      </c>
      <c r="J34" s="190" t="s">
        <v>117</v>
      </c>
      <c r="K34" s="207">
        <v>55</v>
      </c>
      <c r="L34" s="208">
        <v>13</v>
      </c>
      <c r="M34" s="207">
        <f>SUM(K34*L34)</f>
        <v>715</v>
      </c>
      <c r="N34" s="211">
        <v>55</v>
      </c>
      <c r="O34" s="212">
        <v>13</v>
      </c>
      <c r="P34" s="211">
        <f>SUM(N34*O34)</f>
        <v>715</v>
      </c>
      <c r="Q34" s="209">
        <v>55</v>
      </c>
      <c r="R34" s="210">
        <v>13</v>
      </c>
      <c r="S34" s="209">
        <f>SUM(Q34*R34)</f>
        <v>715</v>
      </c>
      <c r="T34" s="220">
        <f>SUM(M34+P34+S34)</f>
        <v>2145</v>
      </c>
      <c r="U34" s="6" t="s">
        <v>359</v>
      </c>
      <c r="V34" s="7" t="s">
        <v>729</v>
      </c>
      <c r="X34" s="196"/>
      <c r="Y34" s="196"/>
      <c r="Z34" s="196"/>
      <c r="AA34" s="196"/>
      <c r="AB34" s="196"/>
      <c r="AC34" s="196"/>
      <c r="AD34" s="196"/>
      <c r="AE34" s="196"/>
      <c r="AF34" s="196"/>
    </row>
    <row r="35" spans="1:32" s="196" customFormat="1" ht="22.5" customHeight="1">
      <c r="A35" s="6"/>
      <c r="B35" s="388" t="s">
        <v>739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X35" s="172"/>
      <c r="Y35" s="172"/>
      <c r="Z35" s="172"/>
      <c r="AA35" s="172"/>
      <c r="AB35" s="172"/>
      <c r="AC35" s="172"/>
      <c r="AD35" s="172"/>
      <c r="AE35" s="172"/>
      <c r="AF35" s="172"/>
    </row>
    <row r="36" spans="1:32" s="196" customFormat="1" ht="40.5" customHeight="1">
      <c r="A36" s="181"/>
      <c r="B36" s="181" t="s">
        <v>3</v>
      </c>
      <c r="C36" s="185" t="s">
        <v>650</v>
      </c>
      <c r="D36" s="185" t="s">
        <v>152</v>
      </c>
      <c r="E36" s="181" t="s">
        <v>651</v>
      </c>
      <c r="F36" s="181" t="s">
        <v>0</v>
      </c>
      <c r="G36" s="6" t="s">
        <v>652</v>
      </c>
      <c r="H36" s="181" t="s">
        <v>20</v>
      </c>
      <c r="I36" s="5" t="s">
        <v>5</v>
      </c>
      <c r="J36" s="5" t="s">
        <v>8</v>
      </c>
      <c r="K36" s="200" t="s">
        <v>7</v>
      </c>
      <c r="L36" s="201" t="s">
        <v>653</v>
      </c>
      <c r="M36" s="200" t="s">
        <v>10</v>
      </c>
      <c r="N36" s="202" t="s">
        <v>7</v>
      </c>
      <c r="O36" s="203" t="s">
        <v>654</v>
      </c>
      <c r="P36" s="202" t="s">
        <v>10</v>
      </c>
      <c r="Q36" s="204" t="s">
        <v>7</v>
      </c>
      <c r="R36" s="205" t="s">
        <v>655</v>
      </c>
      <c r="S36" s="204" t="s">
        <v>10</v>
      </c>
      <c r="T36" s="206" t="s">
        <v>656</v>
      </c>
      <c r="U36" s="181" t="s">
        <v>657</v>
      </c>
      <c r="V36" s="181" t="s">
        <v>1</v>
      </c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1:32" ht="42" customHeight="1">
      <c r="A37" s="243">
        <v>235</v>
      </c>
      <c r="B37" s="180">
        <v>1</v>
      </c>
      <c r="C37" s="180"/>
      <c r="D37" s="180"/>
      <c r="E37" s="182">
        <v>46.06365159128978</v>
      </c>
      <c r="F37" s="216" t="s">
        <v>740</v>
      </c>
      <c r="G37" s="19" t="s">
        <v>741</v>
      </c>
      <c r="H37" s="8">
        <v>89.55</v>
      </c>
      <c r="I37" s="249" t="s">
        <v>742</v>
      </c>
      <c r="J37" s="190" t="s">
        <v>743</v>
      </c>
      <c r="K37" s="222">
        <v>115</v>
      </c>
      <c r="L37" s="223">
        <v>11</v>
      </c>
      <c r="M37" s="207">
        <f>SUM(K37*L37)</f>
        <v>1265</v>
      </c>
      <c r="N37" s="225">
        <v>110</v>
      </c>
      <c r="O37" s="226">
        <v>13</v>
      </c>
      <c r="P37" s="211">
        <f>SUM(N37*O37)</f>
        <v>1430</v>
      </c>
      <c r="Q37" s="209">
        <v>110</v>
      </c>
      <c r="R37" s="210">
        <v>13</v>
      </c>
      <c r="S37" s="209">
        <f>SUM(Q37*R37)</f>
        <v>1430</v>
      </c>
      <c r="T37" s="224">
        <f>SUM(M37+P37+S37)</f>
        <v>4125</v>
      </c>
      <c r="U37" s="6" t="s">
        <v>855</v>
      </c>
      <c r="V37" s="7" t="s">
        <v>32</v>
      </c>
      <c r="X37" s="196"/>
      <c r="Y37" s="196"/>
      <c r="Z37" s="196"/>
      <c r="AA37" s="196"/>
      <c r="AB37" s="196"/>
      <c r="AC37" s="196"/>
      <c r="AD37" s="196"/>
      <c r="AE37" s="196"/>
      <c r="AF37" s="196"/>
    </row>
    <row r="38" spans="1:22" s="196" customFormat="1" ht="22.5" customHeight="1">
      <c r="A38" s="6"/>
      <c r="B38" s="388" t="s">
        <v>744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</row>
    <row r="39" spans="1:32" s="196" customFormat="1" ht="40.5" customHeight="1">
      <c r="A39" s="181"/>
      <c r="B39" s="181" t="s">
        <v>3</v>
      </c>
      <c r="C39" s="185" t="s">
        <v>650</v>
      </c>
      <c r="D39" s="185" t="s">
        <v>152</v>
      </c>
      <c r="E39" s="181" t="s">
        <v>651</v>
      </c>
      <c r="F39" s="181" t="s">
        <v>0</v>
      </c>
      <c r="G39" s="6" t="s">
        <v>652</v>
      </c>
      <c r="H39" s="181" t="s">
        <v>20</v>
      </c>
      <c r="I39" s="5" t="s">
        <v>5</v>
      </c>
      <c r="J39" s="5" t="s">
        <v>8</v>
      </c>
      <c r="K39" s="200" t="s">
        <v>7</v>
      </c>
      <c r="L39" s="201" t="s">
        <v>653</v>
      </c>
      <c r="M39" s="200" t="s">
        <v>10</v>
      </c>
      <c r="N39" s="202" t="s">
        <v>7</v>
      </c>
      <c r="O39" s="203" t="s">
        <v>654</v>
      </c>
      <c r="P39" s="202" t="s">
        <v>10</v>
      </c>
      <c r="Q39" s="204" t="s">
        <v>7</v>
      </c>
      <c r="R39" s="205" t="s">
        <v>655</v>
      </c>
      <c r="S39" s="204" t="s">
        <v>10</v>
      </c>
      <c r="T39" s="206" t="s">
        <v>656</v>
      </c>
      <c r="U39" s="181" t="s">
        <v>657</v>
      </c>
      <c r="V39" s="181" t="s">
        <v>1</v>
      </c>
      <c r="X39" s="172"/>
      <c r="Y39" s="172"/>
      <c r="Z39" s="172"/>
      <c r="AA39" s="172"/>
      <c r="AB39" s="172"/>
      <c r="AC39" s="172"/>
      <c r="AD39" s="172"/>
      <c r="AE39" s="172"/>
      <c r="AF39" s="172"/>
    </row>
    <row r="40" spans="1:22" ht="41.25" customHeight="1">
      <c r="A40" s="243">
        <v>236</v>
      </c>
      <c r="B40" s="180">
        <v>1</v>
      </c>
      <c r="C40" s="180"/>
      <c r="D40" s="180"/>
      <c r="E40" s="182">
        <v>49.861111111111114</v>
      </c>
      <c r="F40" s="191" t="s">
        <v>542</v>
      </c>
      <c r="G40" s="19" t="s">
        <v>543</v>
      </c>
      <c r="H40" s="8">
        <v>108</v>
      </c>
      <c r="I40" s="249" t="s">
        <v>541</v>
      </c>
      <c r="J40" s="190" t="s">
        <v>470</v>
      </c>
      <c r="K40" s="222">
        <v>155</v>
      </c>
      <c r="L40" s="223">
        <v>10</v>
      </c>
      <c r="M40" s="207">
        <f>SUM(K40*L40)</f>
        <v>1550</v>
      </c>
      <c r="N40" s="211">
        <v>145</v>
      </c>
      <c r="O40" s="212">
        <v>13</v>
      </c>
      <c r="P40" s="211">
        <f>SUM(N40*O40)</f>
        <v>1885</v>
      </c>
      <c r="Q40" s="227">
        <v>150</v>
      </c>
      <c r="R40" s="228">
        <v>13</v>
      </c>
      <c r="S40" s="209">
        <f>SUM(Q40*R40)</f>
        <v>1950</v>
      </c>
      <c r="T40" s="224">
        <f>SUM(M40+P40+S40)</f>
        <v>5385</v>
      </c>
      <c r="U40" s="6" t="s">
        <v>864</v>
      </c>
      <c r="V40" s="7" t="s">
        <v>471</v>
      </c>
    </row>
    <row r="41" spans="1:22" ht="41.25" customHeight="1">
      <c r="A41" s="243">
        <v>237</v>
      </c>
      <c r="B41" s="180">
        <v>2</v>
      </c>
      <c r="C41" s="180"/>
      <c r="D41" s="180"/>
      <c r="E41" s="182">
        <v>46.25</v>
      </c>
      <c r="F41" s="191" t="s">
        <v>468</v>
      </c>
      <c r="G41" s="19" t="s">
        <v>469</v>
      </c>
      <c r="H41" s="8">
        <v>104</v>
      </c>
      <c r="I41" s="249" t="s">
        <v>467</v>
      </c>
      <c r="J41" s="190" t="s">
        <v>470</v>
      </c>
      <c r="K41" s="207">
        <v>130</v>
      </c>
      <c r="L41" s="208">
        <v>12</v>
      </c>
      <c r="M41" s="207">
        <f>SUM(K41*L41)</f>
        <v>1560</v>
      </c>
      <c r="N41" s="211">
        <v>125</v>
      </c>
      <c r="O41" s="212">
        <v>13</v>
      </c>
      <c r="P41" s="211">
        <f>SUM(N41*O41)</f>
        <v>1625</v>
      </c>
      <c r="Q41" s="209">
        <v>125</v>
      </c>
      <c r="R41" s="210">
        <v>13</v>
      </c>
      <c r="S41" s="209">
        <f>SUM(Q41*R41)</f>
        <v>1625</v>
      </c>
      <c r="T41" s="220">
        <f>SUM(M41+P41+S41)</f>
        <v>4810</v>
      </c>
      <c r="U41" s="6" t="s">
        <v>359</v>
      </c>
      <c r="V41" s="7" t="s">
        <v>471</v>
      </c>
    </row>
    <row r="42" spans="1:22" ht="41.25" customHeight="1">
      <c r="A42" s="243">
        <v>238</v>
      </c>
      <c r="B42" s="180">
        <v>3</v>
      </c>
      <c r="C42" s="180"/>
      <c r="D42" s="180"/>
      <c r="E42" s="182">
        <v>43.29113924050633</v>
      </c>
      <c r="F42" s="191" t="s">
        <v>478</v>
      </c>
      <c r="G42" s="19" t="s">
        <v>479</v>
      </c>
      <c r="H42" s="8">
        <v>98.75</v>
      </c>
      <c r="I42" s="249" t="s">
        <v>477</v>
      </c>
      <c r="J42" s="190" t="s">
        <v>480</v>
      </c>
      <c r="K42" s="222">
        <v>112.5</v>
      </c>
      <c r="L42" s="223">
        <v>13</v>
      </c>
      <c r="M42" s="207">
        <f>SUM(K42*L42)</f>
        <v>1462.5</v>
      </c>
      <c r="N42" s="211">
        <v>112.5</v>
      </c>
      <c r="O42" s="212">
        <v>13</v>
      </c>
      <c r="P42" s="211">
        <f>SUM(N42*O42)</f>
        <v>1462.5</v>
      </c>
      <c r="Q42" s="209">
        <v>112.5</v>
      </c>
      <c r="R42" s="210">
        <v>12</v>
      </c>
      <c r="S42" s="209">
        <f>SUM(Q42*R42)</f>
        <v>1350</v>
      </c>
      <c r="T42" s="224">
        <f>SUM(M42+P42+S42)</f>
        <v>4275</v>
      </c>
      <c r="U42" s="6" t="s">
        <v>855</v>
      </c>
      <c r="V42" s="7" t="s">
        <v>52</v>
      </c>
    </row>
    <row r="43" spans="1:32" s="196" customFormat="1" ht="22.5" customHeight="1">
      <c r="A43" s="6"/>
      <c r="B43" s="388" t="s">
        <v>745</v>
      </c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X43" s="172"/>
      <c r="Y43" s="172"/>
      <c r="Z43" s="172"/>
      <c r="AA43" s="172"/>
      <c r="AB43" s="172"/>
      <c r="AC43" s="172"/>
      <c r="AD43" s="172"/>
      <c r="AE43" s="172"/>
      <c r="AF43" s="172"/>
    </row>
    <row r="44" spans="1:22" s="196" customFormat="1" ht="40.5" customHeight="1">
      <c r="A44" s="181"/>
      <c r="B44" s="181" t="s">
        <v>3</v>
      </c>
      <c r="C44" s="185" t="s">
        <v>650</v>
      </c>
      <c r="D44" s="185" t="s">
        <v>152</v>
      </c>
      <c r="E44" s="181" t="s">
        <v>651</v>
      </c>
      <c r="F44" s="181" t="s">
        <v>0</v>
      </c>
      <c r="G44" s="6" t="s">
        <v>652</v>
      </c>
      <c r="H44" s="181" t="s">
        <v>20</v>
      </c>
      <c r="I44" s="5" t="s">
        <v>5</v>
      </c>
      <c r="J44" s="5" t="s">
        <v>8</v>
      </c>
      <c r="K44" s="200" t="s">
        <v>7</v>
      </c>
      <c r="L44" s="201" t="s">
        <v>653</v>
      </c>
      <c r="M44" s="200" t="s">
        <v>10</v>
      </c>
      <c r="N44" s="202" t="s">
        <v>7</v>
      </c>
      <c r="O44" s="203" t="s">
        <v>654</v>
      </c>
      <c r="P44" s="202" t="s">
        <v>10</v>
      </c>
      <c r="Q44" s="204" t="s">
        <v>7</v>
      </c>
      <c r="R44" s="205" t="s">
        <v>655</v>
      </c>
      <c r="S44" s="204" t="s">
        <v>10</v>
      </c>
      <c r="T44" s="206" t="s">
        <v>656</v>
      </c>
      <c r="U44" s="181" t="s">
        <v>657</v>
      </c>
      <c r="V44" s="181" t="s">
        <v>1</v>
      </c>
    </row>
    <row r="45" spans="1:32" ht="42" customHeight="1">
      <c r="A45" s="243">
        <v>239</v>
      </c>
      <c r="B45" s="180">
        <v>1</v>
      </c>
      <c r="C45" s="180"/>
      <c r="D45" s="180"/>
      <c r="E45" s="182">
        <v>56.87044307347168</v>
      </c>
      <c r="F45" s="191" t="s">
        <v>746</v>
      </c>
      <c r="G45" s="19" t="s">
        <v>747</v>
      </c>
      <c r="H45" s="8">
        <v>89.15</v>
      </c>
      <c r="I45" s="247" t="s">
        <v>748</v>
      </c>
      <c r="J45" s="190" t="s">
        <v>743</v>
      </c>
      <c r="K45" s="222">
        <v>130</v>
      </c>
      <c r="L45" s="223">
        <v>13</v>
      </c>
      <c r="M45" s="207">
        <f>SUM(K45*L45)</f>
        <v>1690</v>
      </c>
      <c r="N45" s="211">
        <v>130</v>
      </c>
      <c r="O45" s="212">
        <v>13</v>
      </c>
      <c r="P45" s="211">
        <f>SUM(N45*O45)</f>
        <v>1690</v>
      </c>
      <c r="Q45" s="209">
        <v>130</v>
      </c>
      <c r="R45" s="210">
        <v>13</v>
      </c>
      <c r="S45" s="209">
        <f>SUM(Q45*R45)</f>
        <v>1690</v>
      </c>
      <c r="T45" s="224">
        <f>SUM(M45+P45+S45)</f>
        <v>5070</v>
      </c>
      <c r="U45" s="6" t="s">
        <v>635</v>
      </c>
      <c r="V45" s="7" t="s">
        <v>13</v>
      </c>
      <c r="X45" s="196"/>
      <c r="Y45" s="196"/>
      <c r="Z45" s="196"/>
      <c r="AA45" s="196"/>
      <c r="AB45" s="196"/>
      <c r="AC45" s="196"/>
      <c r="AD45" s="196"/>
      <c r="AE45" s="196"/>
      <c r="AF45" s="196"/>
    </row>
    <row r="46" spans="1:22" ht="42" customHeight="1">
      <c r="A46" s="243">
        <v>240</v>
      </c>
      <c r="B46" s="180">
        <v>2</v>
      </c>
      <c r="C46" s="180"/>
      <c r="D46" s="180"/>
      <c r="E46" s="182">
        <v>54.197601370645344</v>
      </c>
      <c r="F46" s="191" t="s">
        <v>749</v>
      </c>
      <c r="G46" s="19" t="s">
        <v>750</v>
      </c>
      <c r="H46" s="8">
        <v>87.55</v>
      </c>
      <c r="I46" s="247" t="s">
        <v>751</v>
      </c>
      <c r="J46" s="190" t="s">
        <v>752</v>
      </c>
      <c r="K46" s="207">
        <v>122.5</v>
      </c>
      <c r="L46" s="208">
        <v>13</v>
      </c>
      <c r="M46" s="207">
        <f>SUM(K46*L46)</f>
        <v>1592.5</v>
      </c>
      <c r="N46" s="211">
        <v>122.5</v>
      </c>
      <c r="O46" s="212">
        <v>13</v>
      </c>
      <c r="P46" s="211">
        <f>SUM(N46*O46)</f>
        <v>1592.5</v>
      </c>
      <c r="Q46" s="209">
        <v>120</v>
      </c>
      <c r="R46" s="210">
        <v>13</v>
      </c>
      <c r="S46" s="209">
        <f>SUM(Q46*R46)</f>
        <v>1560</v>
      </c>
      <c r="T46" s="220">
        <f>SUM(M46+P46+S46)</f>
        <v>4745</v>
      </c>
      <c r="U46" s="6" t="s">
        <v>459</v>
      </c>
      <c r="V46" s="7" t="s">
        <v>753</v>
      </c>
    </row>
    <row r="47" spans="1:22" ht="42" customHeight="1">
      <c r="A47" s="243">
        <v>241</v>
      </c>
      <c r="B47" s="180">
        <v>3</v>
      </c>
      <c r="C47" s="180"/>
      <c r="D47" s="180"/>
      <c r="E47" s="182">
        <v>42.752808988764045</v>
      </c>
      <c r="F47" s="191" t="s">
        <v>754</v>
      </c>
      <c r="G47" s="19" t="s">
        <v>755</v>
      </c>
      <c r="H47" s="8">
        <v>89</v>
      </c>
      <c r="I47" s="247" t="s">
        <v>756</v>
      </c>
      <c r="J47" s="190" t="s">
        <v>752</v>
      </c>
      <c r="K47" s="207">
        <v>110</v>
      </c>
      <c r="L47" s="208">
        <v>13</v>
      </c>
      <c r="M47" s="207">
        <f>SUM(K47*L47)</f>
        <v>1430</v>
      </c>
      <c r="N47" s="211">
        <v>107.5</v>
      </c>
      <c r="O47" s="212">
        <v>10</v>
      </c>
      <c r="P47" s="211">
        <f>SUM(N47*O47)</f>
        <v>1075</v>
      </c>
      <c r="Q47" s="209">
        <v>100</v>
      </c>
      <c r="R47" s="210">
        <v>13</v>
      </c>
      <c r="S47" s="209">
        <f>SUM(Q47*R47)</f>
        <v>1300</v>
      </c>
      <c r="T47" s="220">
        <f>SUM(M47+P47+S47)</f>
        <v>3805</v>
      </c>
      <c r="U47" s="6" t="s">
        <v>359</v>
      </c>
      <c r="V47" s="7" t="s">
        <v>13</v>
      </c>
    </row>
    <row r="48" spans="1:32" s="196" customFormat="1" ht="22.5" customHeight="1">
      <c r="A48" s="6"/>
      <c r="B48" s="388" t="s">
        <v>757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X48" s="172"/>
      <c r="Y48" s="172"/>
      <c r="Z48" s="172"/>
      <c r="AA48" s="172"/>
      <c r="AB48" s="172"/>
      <c r="AC48" s="172"/>
      <c r="AD48" s="172"/>
      <c r="AE48" s="172"/>
      <c r="AF48" s="172"/>
    </row>
    <row r="49" spans="1:22" s="196" customFormat="1" ht="40.5" customHeight="1">
      <c r="A49" s="181"/>
      <c r="B49" s="181" t="s">
        <v>3</v>
      </c>
      <c r="C49" s="185" t="s">
        <v>650</v>
      </c>
      <c r="D49" s="185" t="s">
        <v>152</v>
      </c>
      <c r="E49" s="181" t="s">
        <v>651</v>
      </c>
      <c r="F49" s="181" t="s">
        <v>0</v>
      </c>
      <c r="G49" s="6" t="s">
        <v>652</v>
      </c>
      <c r="H49" s="181" t="s">
        <v>20</v>
      </c>
      <c r="I49" s="5" t="s">
        <v>5</v>
      </c>
      <c r="J49" s="5" t="s">
        <v>8</v>
      </c>
      <c r="K49" s="200" t="s">
        <v>7</v>
      </c>
      <c r="L49" s="201" t="s">
        <v>653</v>
      </c>
      <c r="M49" s="200" t="s">
        <v>10</v>
      </c>
      <c r="N49" s="202" t="s">
        <v>7</v>
      </c>
      <c r="O49" s="203" t="s">
        <v>654</v>
      </c>
      <c r="P49" s="202" t="s">
        <v>10</v>
      </c>
      <c r="Q49" s="204" t="s">
        <v>7</v>
      </c>
      <c r="R49" s="205" t="s">
        <v>655</v>
      </c>
      <c r="S49" s="204" t="s">
        <v>10</v>
      </c>
      <c r="T49" s="206" t="s">
        <v>656</v>
      </c>
      <c r="U49" s="181" t="s">
        <v>657</v>
      </c>
      <c r="V49" s="181" t="s">
        <v>1</v>
      </c>
    </row>
    <row r="50" spans="1:32" ht="41.25" customHeight="1">
      <c r="A50" s="243">
        <v>242</v>
      </c>
      <c r="B50" s="180">
        <v>1</v>
      </c>
      <c r="C50" s="180"/>
      <c r="D50" s="180"/>
      <c r="E50" s="182">
        <v>42.459514170040485</v>
      </c>
      <c r="F50" s="191" t="s">
        <v>553</v>
      </c>
      <c r="G50" s="19" t="s">
        <v>554</v>
      </c>
      <c r="H50" s="8">
        <v>98.8</v>
      </c>
      <c r="I50" s="249" t="s">
        <v>552</v>
      </c>
      <c r="J50" s="190" t="s">
        <v>555</v>
      </c>
      <c r="K50" s="207">
        <v>120</v>
      </c>
      <c r="L50" s="208">
        <v>11</v>
      </c>
      <c r="M50" s="207">
        <f>SUM(K50*L50)</f>
        <v>1320</v>
      </c>
      <c r="N50" s="211">
        <v>115</v>
      </c>
      <c r="O50" s="212">
        <v>13</v>
      </c>
      <c r="P50" s="211">
        <f>SUM(N50*O50)</f>
        <v>1495</v>
      </c>
      <c r="Q50" s="209">
        <v>115</v>
      </c>
      <c r="R50" s="210">
        <v>12</v>
      </c>
      <c r="S50" s="209">
        <f>SUM(Q50*R50)</f>
        <v>1380</v>
      </c>
      <c r="T50" s="220">
        <f>SUM(M50+P50+S50)</f>
        <v>4195</v>
      </c>
      <c r="U50" s="6" t="s">
        <v>359</v>
      </c>
      <c r="V50" s="7" t="s">
        <v>217</v>
      </c>
      <c r="X50" s="196"/>
      <c r="Y50" s="196"/>
      <c r="Z50" s="196"/>
      <c r="AA50" s="196"/>
      <c r="AB50" s="196"/>
      <c r="AC50" s="196"/>
      <c r="AD50" s="196"/>
      <c r="AE50" s="196"/>
      <c r="AF50" s="196"/>
    </row>
    <row r="51" spans="1:22" ht="41.25" customHeight="1">
      <c r="A51" s="243">
        <v>243</v>
      </c>
      <c r="B51" s="180">
        <v>2</v>
      </c>
      <c r="C51" s="180"/>
      <c r="D51" s="180"/>
      <c r="E51" s="182">
        <v>36.0010162601626</v>
      </c>
      <c r="F51" s="191" t="s">
        <v>495</v>
      </c>
      <c r="G51" s="19" t="s">
        <v>496</v>
      </c>
      <c r="H51" s="8">
        <v>98.4</v>
      </c>
      <c r="I51" s="249" t="s">
        <v>494</v>
      </c>
      <c r="J51" s="190" t="s">
        <v>470</v>
      </c>
      <c r="K51" s="207">
        <v>117.5</v>
      </c>
      <c r="L51" s="208">
        <v>11</v>
      </c>
      <c r="M51" s="207">
        <f>SUM(K51*L51)</f>
        <v>1292.5</v>
      </c>
      <c r="N51" s="211">
        <v>115</v>
      </c>
      <c r="O51" s="212">
        <v>10</v>
      </c>
      <c r="P51" s="211">
        <f>SUM(N51*O51)</f>
        <v>1150</v>
      </c>
      <c r="Q51" s="209">
        <v>110</v>
      </c>
      <c r="R51" s="210">
        <v>10</v>
      </c>
      <c r="S51" s="209">
        <f>SUM(Q51*R51)</f>
        <v>1100</v>
      </c>
      <c r="T51" s="220">
        <f>SUM(M51+P51+S51)</f>
        <v>3542.5</v>
      </c>
      <c r="U51" s="6" t="s">
        <v>347</v>
      </c>
      <c r="V51" s="7" t="s">
        <v>13</v>
      </c>
    </row>
    <row r="52" spans="1:32" s="196" customFormat="1" ht="22.5" customHeight="1">
      <c r="A52" s="6"/>
      <c r="B52" s="388" t="s">
        <v>758</v>
      </c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X52" s="172"/>
      <c r="Y52" s="172"/>
      <c r="Z52" s="172"/>
      <c r="AA52" s="172"/>
      <c r="AB52" s="172"/>
      <c r="AC52" s="172"/>
      <c r="AD52" s="172"/>
      <c r="AE52" s="172"/>
      <c r="AF52" s="172"/>
    </row>
    <row r="53" spans="1:22" s="196" customFormat="1" ht="40.5" customHeight="1">
      <c r="A53" s="181"/>
      <c r="B53" s="181" t="s">
        <v>3</v>
      </c>
      <c r="C53" s="185" t="s">
        <v>650</v>
      </c>
      <c r="D53" s="185" t="s">
        <v>152</v>
      </c>
      <c r="E53" s="181" t="s">
        <v>651</v>
      </c>
      <c r="F53" s="181" t="s">
        <v>0</v>
      </c>
      <c r="G53" s="6" t="s">
        <v>652</v>
      </c>
      <c r="H53" s="181" t="s">
        <v>20</v>
      </c>
      <c r="I53" s="5" t="s">
        <v>5</v>
      </c>
      <c r="J53" s="5" t="s">
        <v>8</v>
      </c>
      <c r="K53" s="200" t="s">
        <v>7</v>
      </c>
      <c r="L53" s="201" t="s">
        <v>653</v>
      </c>
      <c r="M53" s="200" t="s">
        <v>10</v>
      </c>
      <c r="N53" s="202" t="s">
        <v>7</v>
      </c>
      <c r="O53" s="203" t="s">
        <v>654</v>
      </c>
      <c r="P53" s="202" t="s">
        <v>10</v>
      </c>
      <c r="Q53" s="204" t="s">
        <v>7</v>
      </c>
      <c r="R53" s="205" t="s">
        <v>655</v>
      </c>
      <c r="S53" s="204" t="s">
        <v>10</v>
      </c>
      <c r="T53" s="206" t="s">
        <v>656</v>
      </c>
      <c r="U53" s="181" t="s">
        <v>657</v>
      </c>
      <c r="V53" s="181" t="s">
        <v>1</v>
      </c>
    </row>
    <row r="54" spans="1:32" ht="42" customHeight="1">
      <c r="A54" s="243">
        <v>244</v>
      </c>
      <c r="B54" s="180">
        <v>1</v>
      </c>
      <c r="C54" s="180"/>
      <c r="D54" s="180"/>
      <c r="E54" s="182">
        <v>39.672413793103445</v>
      </c>
      <c r="F54" s="191" t="s">
        <v>759</v>
      </c>
      <c r="G54" s="19" t="s">
        <v>760</v>
      </c>
      <c r="H54" s="8">
        <v>145</v>
      </c>
      <c r="I54" s="249" t="s">
        <v>761</v>
      </c>
      <c r="J54" s="190" t="s">
        <v>762</v>
      </c>
      <c r="K54" s="207">
        <v>150</v>
      </c>
      <c r="L54" s="208">
        <v>13</v>
      </c>
      <c r="M54" s="207">
        <f>SUM(K54*L54)</f>
        <v>1950</v>
      </c>
      <c r="N54" s="211">
        <v>147.5</v>
      </c>
      <c r="O54" s="212">
        <v>13</v>
      </c>
      <c r="P54" s="211">
        <f>SUM(N54*O54)</f>
        <v>1917.5</v>
      </c>
      <c r="Q54" s="209">
        <v>145</v>
      </c>
      <c r="R54" s="210">
        <v>13</v>
      </c>
      <c r="S54" s="209">
        <f>SUM(Q54*R54)</f>
        <v>1885</v>
      </c>
      <c r="T54" s="220">
        <f>SUM(M54+P54+S54)</f>
        <v>5752.5</v>
      </c>
      <c r="U54" s="6" t="s">
        <v>359</v>
      </c>
      <c r="V54" s="7" t="s">
        <v>763</v>
      </c>
      <c r="X54" s="196"/>
      <c r="Y54" s="196"/>
      <c r="Z54" s="196"/>
      <c r="AA54" s="196"/>
      <c r="AB54" s="196"/>
      <c r="AC54" s="196"/>
      <c r="AD54" s="196"/>
      <c r="AE54" s="196"/>
      <c r="AF54" s="196"/>
    </row>
    <row r="55" spans="1:22" ht="42" customHeight="1">
      <c r="A55" s="243">
        <v>245</v>
      </c>
      <c r="B55" s="180">
        <v>2</v>
      </c>
      <c r="C55" s="180"/>
      <c r="D55" s="180"/>
      <c r="E55" s="182">
        <v>44.41591784338896</v>
      </c>
      <c r="F55" s="191" t="s">
        <v>764</v>
      </c>
      <c r="G55" s="19" t="s">
        <v>765</v>
      </c>
      <c r="H55" s="8">
        <v>116.85</v>
      </c>
      <c r="I55" s="249" t="s">
        <v>766</v>
      </c>
      <c r="J55" s="190" t="s">
        <v>752</v>
      </c>
      <c r="K55" s="222">
        <v>140</v>
      </c>
      <c r="L55" s="223">
        <v>12</v>
      </c>
      <c r="M55" s="207">
        <f>SUM(K55*L55)</f>
        <v>1680</v>
      </c>
      <c r="N55" s="225">
        <v>135</v>
      </c>
      <c r="O55" s="226">
        <v>13</v>
      </c>
      <c r="P55" s="211">
        <f>SUM(N55*O55)</f>
        <v>1755</v>
      </c>
      <c r="Q55" s="209">
        <v>135</v>
      </c>
      <c r="R55" s="210">
        <v>13</v>
      </c>
      <c r="S55" s="209">
        <f>SUM(Q55*R55)</f>
        <v>1755</v>
      </c>
      <c r="T55" s="224">
        <f>SUM(M55+P55+S55)</f>
        <v>5190</v>
      </c>
      <c r="U55" s="6" t="s">
        <v>855</v>
      </c>
      <c r="V55" s="7" t="s">
        <v>13</v>
      </c>
    </row>
    <row r="56" spans="1:22" ht="42" customHeight="1">
      <c r="A56" s="243">
        <v>246</v>
      </c>
      <c r="B56" s="180">
        <v>3</v>
      </c>
      <c r="C56" s="180"/>
      <c r="D56" s="180"/>
      <c r="E56" s="182">
        <v>43.333333333333336</v>
      </c>
      <c r="F56" s="191" t="s">
        <v>487</v>
      </c>
      <c r="G56" s="19" t="s">
        <v>488</v>
      </c>
      <c r="H56" s="8">
        <v>100.5</v>
      </c>
      <c r="I56" s="249" t="s">
        <v>486</v>
      </c>
      <c r="J56" s="190" t="s">
        <v>767</v>
      </c>
      <c r="K56" s="207">
        <v>110</v>
      </c>
      <c r="L56" s="208">
        <v>13</v>
      </c>
      <c r="M56" s="207">
        <f>SUM(K56*L56)</f>
        <v>1430</v>
      </c>
      <c r="N56" s="211">
        <v>112.5</v>
      </c>
      <c r="O56" s="212">
        <v>13</v>
      </c>
      <c r="P56" s="211">
        <f>SUM(N56*O56)</f>
        <v>1462.5</v>
      </c>
      <c r="Q56" s="209">
        <v>112.5</v>
      </c>
      <c r="R56" s="210">
        <v>13</v>
      </c>
      <c r="S56" s="209">
        <f>SUM(Q56*R56)</f>
        <v>1462.5</v>
      </c>
      <c r="T56" s="224">
        <f>SUM(M56+P56+S56)</f>
        <v>4355</v>
      </c>
      <c r="U56" s="6" t="s">
        <v>1160</v>
      </c>
      <c r="V56" s="6" t="s">
        <v>489</v>
      </c>
    </row>
    <row r="57" spans="1:22" s="240" customFormat="1" ht="42" customHeight="1">
      <c r="A57" s="243">
        <v>247</v>
      </c>
      <c r="B57" s="180">
        <v>4</v>
      </c>
      <c r="C57" s="180"/>
      <c r="D57" s="180"/>
      <c r="E57" s="182">
        <v>39.70864661654135</v>
      </c>
      <c r="F57" s="216" t="s">
        <v>561</v>
      </c>
      <c r="G57" s="19" t="s">
        <v>562</v>
      </c>
      <c r="H57" s="8">
        <v>106.4</v>
      </c>
      <c r="I57" s="249" t="s">
        <v>560</v>
      </c>
      <c r="J57" s="190" t="s">
        <v>223</v>
      </c>
      <c r="K57" s="222">
        <v>110</v>
      </c>
      <c r="L57" s="223">
        <v>13</v>
      </c>
      <c r="M57" s="207">
        <f>SUM(K57*L57)</f>
        <v>1430</v>
      </c>
      <c r="N57" s="211">
        <v>110</v>
      </c>
      <c r="O57" s="212">
        <v>13</v>
      </c>
      <c r="P57" s="211">
        <f>SUM(N57*O57)</f>
        <v>1430</v>
      </c>
      <c r="Q57" s="209">
        <v>105</v>
      </c>
      <c r="R57" s="210">
        <v>13</v>
      </c>
      <c r="S57" s="209">
        <f>SUM(Q57*R57)</f>
        <v>1365</v>
      </c>
      <c r="T57" s="220">
        <f>SUM(M57+P57+S57)</f>
        <v>4225</v>
      </c>
      <c r="U57" s="6" t="s">
        <v>1160</v>
      </c>
      <c r="V57" s="6" t="s">
        <v>13</v>
      </c>
    </row>
    <row r="58" spans="1:22" s="240" customFormat="1" ht="42" customHeight="1">
      <c r="A58" s="243">
        <v>248</v>
      </c>
      <c r="B58" s="180">
        <v>5</v>
      </c>
      <c r="C58" s="180"/>
      <c r="D58" s="180"/>
      <c r="E58" s="182">
        <v>37.5</v>
      </c>
      <c r="F58" s="216" t="s">
        <v>503</v>
      </c>
      <c r="G58" s="19" t="s">
        <v>504</v>
      </c>
      <c r="H58" s="8">
        <v>102.4</v>
      </c>
      <c r="I58" s="249" t="s">
        <v>502</v>
      </c>
      <c r="J58" s="190" t="s">
        <v>223</v>
      </c>
      <c r="K58" s="222">
        <v>120</v>
      </c>
      <c r="L58" s="223">
        <v>11</v>
      </c>
      <c r="M58" s="207">
        <f>SUM(K58*L58)</f>
        <v>1320</v>
      </c>
      <c r="N58" s="211">
        <v>120</v>
      </c>
      <c r="O58" s="212">
        <v>11</v>
      </c>
      <c r="P58" s="211">
        <f>SUM(N58*O58)</f>
        <v>1320</v>
      </c>
      <c r="Q58" s="209">
        <v>120</v>
      </c>
      <c r="R58" s="210">
        <v>10</v>
      </c>
      <c r="S58" s="209">
        <f>SUM(Q58*R58)</f>
        <v>1200</v>
      </c>
      <c r="T58" s="220">
        <f>SUM(M58+P58+S58)</f>
        <v>3840</v>
      </c>
      <c r="U58" s="6" t="s">
        <v>1161</v>
      </c>
      <c r="V58" s="6" t="s">
        <v>13</v>
      </c>
    </row>
    <row r="59" spans="1:32" s="196" customFormat="1" ht="22.5" customHeight="1">
      <c r="A59" s="6"/>
      <c r="B59" s="388" t="s">
        <v>768</v>
      </c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X59" s="172"/>
      <c r="Y59" s="172"/>
      <c r="Z59" s="172"/>
      <c r="AA59" s="172"/>
      <c r="AB59" s="172"/>
      <c r="AC59" s="172"/>
      <c r="AD59" s="172"/>
      <c r="AE59" s="172"/>
      <c r="AF59" s="172"/>
    </row>
    <row r="60" spans="1:22" s="196" customFormat="1" ht="40.5" customHeight="1">
      <c r="A60" s="181"/>
      <c r="B60" s="181" t="s">
        <v>3</v>
      </c>
      <c r="C60" s="185" t="s">
        <v>650</v>
      </c>
      <c r="D60" s="185" t="s">
        <v>152</v>
      </c>
      <c r="E60" s="181" t="s">
        <v>651</v>
      </c>
      <c r="F60" s="181" t="s">
        <v>0</v>
      </c>
      <c r="G60" s="6" t="s">
        <v>652</v>
      </c>
      <c r="H60" s="181" t="s">
        <v>20</v>
      </c>
      <c r="I60" s="5" t="s">
        <v>5</v>
      </c>
      <c r="J60" s="5" t="s">
        <v>8</v>
      </c>
      <c r="K60" s="200" t="s">
        <v>7</v>
      </c>
      <c r="L60" s="201" t="s">
        <v>653</v>
      </c>
      <c r="M60" s="200" t="s">
        <v>10</v>
      </c>
      <c r="N60" s="202" t="s">
        <v>7</v>
      </c>
      <c r="O60" s="203" t="s">
        <v>654</v>
      </c>
      <c r="P60" s="202" t="s">
        <v>10</v>
      </c>
      <c r="Q60" s="204" t="s">
        <v>7</v>
      </c>
      <c r="R60" s="205" t="s">
        <v>655</v>
      </c>
      <c r="S60" s="204" t="s">
        <v>10</v>
      </c>
      <c r="T60" s="206" t="s">
        <v>656</v>
      </c>
      <c r="U60" s="181" t="s">
        <v>657</v>
      </c>
      <c r="V60" s="181" t="s">
        <v>1</v>
      </c>
    </row>
    <row r="61" spans="1:32" ht="42" customHeight="1">
      <c r="A61" s="243">
        <v>249</v>
      </c>
      <c r="B61" s="180">
        <v>1</v>
      </c>
      <c r="C61" s="180"/>
      <c r="D61" s="180"/>
      <c r="E61" s="182">
        <v>43.18181818181819</v>
      </c>
      <c r="F61" s="191" t="s">
        <v>70</v>
      </c>
      <c r="G61" s="19" t="s">
        <v>219</v>
      </c>
      <c r="H61" s="8">
        <v>74.8</v>
      </c>
      <c r="I61" s="249" t="s">
        <v>71</v>
      </c>
      <c r="J61" s="190" t="s">
        <v>223</v>
      </c>
      <c r="K61" s="222">
        <v>85</v>
      </c>
      <c r="L61" s="223">
        <v>13</v>
      </c>
      <c r="M61" s="207">
        <f>SUM(K61*L61)</f>
        <v>1105</v>
      </c>
      <c r="N61" s="211">
        <v>85</v>
      </c>
      <c r="O61" s="212">
        <v>13</v>
      </c>
      <c r="P61" s="211">
        <f>SUM(N61*O61)</f>
        <v>1105</v>
      </c>
      <c r="Q61" s="209">
        <v>85</v>
      </c>
      <c r="R61" s="210">
        <v>12</v>
      </c>
      <c r="S61" s="209">
        <f>SUM(Q61*R61)</f>
        <v>1020</v>
      </c>
      <c r="T61" s="224">
        <f>SUM(M61+P61+S61)</f>
        <v>3230</v>
      </c>
      <c r="U61" s="6" t="s">
        <v>855</v>
      </c>
      <c r="V61" s="6" t="s">
        <v>218</v>
      </c>
      <c r="X61" s="196"/>
      <c r="Y61" s="196"/>
      <c r="Z61" s="196"/>
      <c r="AA61" s="196"/>
      <c r="AB61" s="196"/>
      <c r="AC61" s="196"/>
      <c r="AD61" s="196"/>
      <c r="AE61" s="196"/>
      <c r="AF61" s="196"/>
    </row>
    <row r="62" spans="1:22" ht="42" customHeight="1">
      <c r="A62" s="243">
        <v>250</v>
      </c>
      <c r="B62" s="180">
        <v>2</v>
      </c>
      <c r="C62" s="180"/>
      <c r="D62" s="180"/>
      <c r="E62" s="182">
        <v>39.23173803526448</v>
      </c>
      <c r="F62" s="191" t="s">
        <v>17</v>
      </c>
      <c r="G62" s="19" t="s">
        <v>160</v>
      </c>
      <c r="H62" s="8">
        <v>79.4</v>
      </c>
      <c r="I62" s="249" t="s">
        <v>18</v>
      </c>
      <c r="J62" s="18" t="s">
        <v>769</v>
      </c>
      <c r="K62" s="207">
        <v>85</v>
      </c>
      <c r="L62" s="208">
        <v>13</v>
      </c>
      <c r="M62" s="207">
        <f>SUM(K62*L62)</f>
        <v>1105</v>
      </c>
      <c r="N62" s="211">
        <v>85</v>
      </c>
      <c r="O62" s="212">
        <v>12</v>
      </c>
      <c r="P62" s="211">
        <f>SUM(N62*O62)</f>
        <v>1020</v>
      </c>
      <c r="Q62" s="209">
        <v>82.5</v>
      </c>
      <c r="R62" s="210">
        <v>12</v>
      </c>
      <c r="S62" s="209">
        <f>SUM(Q62*R62)</f>
        <v>990</v>
      </c>
      <c r="T62" s="220">
        <f>SUM(M62+P62+S62)</f>
        <v>3115</v>
      </c>
      <c r="U62" s="6" t="s">
        <v>87</v>
      </c>
      <c r="V62" s="7" t="s">
        <v>13</v>
      </c>
    </row>
    <row r="63" spans="1:22" ht="42" customHeight="1">
      <c r="A63" s="243">
        <v>251</v>
      </c>
      <c r="B63" s="180">
        <v>3</v>
      </c>
      <c r="C63" s="180"/>
      <c r="D63" s="180"/>
      <c r="E63" s="182">
        <v>41.02822580645161</v>
      </c>
      <c r="F63" s="191" t="s">
        <v>72</v>
      </c>
      <c r="G63" s="19" t="s">
        <v>73</v>
      </c>
      <c r="H63" s="8">
        <v>74.4</v>
      </c>
      <c r="I63" s="249" t="s">
        <v>74</v>
      </c>
      <c r="J63" s="190" t="s">
        <v>223</v>
      </c>
      <c r="K63" s="207">
        <v>82.5</v>
      </c>
      <c r="L63" s="208">
        <v>13</v>
      </c>
      <c r="M63" s="207">
        <f>SUM(K63*L63)</f>
        <v>1072.5</v>
      </c>
      <c r="N63" s="211">
        <v>82.5</v>
      </c>
      <c r="O63" s="212">
        <v>13</v>
      </c>
      <c r="P63" s="211">
        <f>SUM(N63*O63)</f>
        <v>1072.5</v>
      </c>
      <c r="Q63" s="209">
        <v>82.5</v>
      </c>
      <c r="R63" s="210">
        <v>11</v>
      </c>
      <c r="S63" s="209">
        <f>SUM(Q63*R63)</f>
        <v>907.5</v>
      </c>
      <c r="T63" s="220">
        <f>SUM(M63+P63+S63)</f>
        <v>3052.5</v>
      </c>
      <c r="U63" s="6" t="s">
        <v>87</v>
      </c>
      <c r="V63" s="6" t="s">
        <v>770</v>
      </c>
    </row>
    <row r="64" spans="1:22" s="196" customFormat="1" ht="22.5" customHeight="1">
      <c r="A64" s="6"/>
      <c r="B64" s="388" t="s">
        <v>771</v>
      </c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</row>
    <row r="65" spans="1:22" s="196" customFormat="1" ht="40.5" customHeight="1">
      <c r="A65" s="181"/>
      <c r="B65" s="181" t="s">
        <v>3</v>
      </c>
      <c r="C65" s="185" t="s">
        <v>650</v>
      </c>
      <c r="D65" s="185" t="s">
        <v>152</v>
      </c>
      <c r="E65" s="181" t="s">
        <v>651</v>
      </c>
      <c r="F65" s="181" t="s">
        <v>0</v>
      </c>
      <c r="G65" s="6" t="s">
        <v>652</v>
      </c>
      <c r="H65" s="181" t="s">
        <v>20</v>
      </c>
      <c r="I65" s="5" t="s">
        <v>5</v>
      </c>
      <c r="J65" s="5" t="s">
        <v>8</v>
      </c>
      <c r="K65" s="200" t="s">
        <v>7</v>
      </c>
      <c r="L65" s="201" t="s">
        <v>653</v>
      </c>
      <c r="M65" s="200" t="s">
        <v>10</v>
      </c>
      <c r="N65" s="202" t="s">
        <v>7</v>
      </c>
      <c r="O65" s="203" t="s">
        <v>654</v>
      </c>
      <c r="P65" s="202" t="s">
        <v>10</v>
      </c>
      <c r="Q65" s="204" t="s">
        <v>7</v>
      </c>
      <c r="R65" s="205" t="s">
        <v>655</v>
      </c>
      <c r="S65" s="204" t="s">
        <v>10</v>
      </c>
      <c r="T65" s="206" t="s">
        <v>656</v>
      </c>
      <c r="U65" s="181" t="s">
        <v>657</v>
      </c>
      <c r="V65" s="181" t="s">
        <v>1</v>
      </c>
    </row>
    <row r="66" spans="1:22" ht="41.25" customHeight="1">
      <c r="A66" s="243">
        <v>252</v>
      </c>
      <c r="B66" s="180">
        <v>1</v>
      </c>
      <c r="C66" s="180"/>
      <c r="D66" s="180"/>
      <c r="E66" s="182">
        <v>49.705882352941174</v>
      </c>
      <c r="F66" s="191" t="s">
        <v>772</v>
      </c>
      <c r="G66" s="19" t="s">
        <v>773</v>
      </c>
      <c r="H66" s="8">
        <v>85</v>
      </c>
      <c r="I66" s="249" t="s">
        <v>774</v>
      </c>
      <c r="J66" s="190" t="s">
        <v>118</v>
      </c>
      <c r="K66" s="222">
        <v>115</v>
      </c>
      <c r="L66" s="223">
        <v>13</v>
      </c>
      <c r="M66" s="207">
        <f>SUM(K66*L66)</f>
        <v>1495</v>
      </c>
      <c r="N66" s="211">
        <v>115</v>
      </c>
      <c r="O66" s="212">
        <v>12</v>
      </c>
      <c r="P66" s="211">
        <f>SUM(N66*O66)</f>
        <v>1380</v>
      </c>
      <c r="Q66" s="209">
        <v>112.5</v>
      </c>
      <c r="R66" s="210">
        <v>12</v>
      </c>
      <c r="S66" s="209">
        <f>SUM(Q66*R66)</f>
        <v>1350</v>
      </c>
      <c r="T66" s="224">
        <f>SUM(M66+P66+S66)</f>
        <v>4225</v>
      </c>
      <c r="U66" s="6" t="s">
        <v>864</v>
      </c>
      <c r="V66" s="6" t="s">
        <v>19</v>
      </c>
    </row>
    <row r="67" spans="1:22" ht="41.25" customHeight="1">
      <c r="A67" s="243">
        <v>253</v>
      </c>
      <c r="B67" s="180">
        <v>2</v>
      </c>
      <c r="C67" s="180"/>
      <c r="D67" s="180"/>
      <c r="E67" s="182">
        <v>43.12933025404158</v>
      </c>
      <c r="F67" s="191" t="s">
        <v>510</v>
      </c>
      <c r="G67" s="19" t="s">
        <v>511</v>
      </c>
      <c r="H67" s="8">
        <v>86.6</v>
      </c>
      <c r="I67" s="249" t="s">
        <v>509</v>
      </c>
      <c r="J67" s="190" t="s">
        <v>512</v>
      </c>
      <c r="K67" s="222">
        <v>100</v>
      </c>
      <c r="L67" s="223">
        <v>12</v>
      </c>
      <c r="M67" s="207">
        <f>SUM(K67*L67)</f>
        <v>1200</v>
      </c>
      <c r="N67" s="225">
        <v>97.5</v>
      </c>
      <c r="O67" s="226">
        <v>13</v>
      </c>
      <c r="P67" s="211">
        <f>SUM(N67*O67)</f>
        <v>1267.5</v>
      </c>
      <c r="Q67" s="209">
        <v>97.5</v>
      </c>
      <c r="R67" s="210">
        <v>13</v>
      </c>
      <c r="S67" s="209">
        <f>SUM(Q67*R67)</f>
        <v>1267.5</v>
      </c>
      <c r="T67" s="224">
        <f>SUM(M67+P67+S67)</f>
        <v>3735</v>
      </c>
      <c r="U67" s="6" t="s">
        <v>1170</v>
      </c>
      <c r="V67" s="6" t="s">
        <v>13</v>
      </c>
    </row>
    <row r="68" spans="1:22" s="196" customFormat="1" ht="22.5" customHeight="1">
      <c r="A68" s="6"/>
      <c r="B68" s="388" t="s">
        <v>775</v>
      </c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</row>
    <row r="69" spans="1:22" s="196" customFormat="1" ht="40.5" customHeight="1">
      <c r="A69" s="181"/>
      <c r="B69" s="181" t="s">
        <v>3</v>
      </c>
      <c r="C69" s="185" t="s">
        <v>650</v>
      </c>
      <c r="D69" s="185" t="s">
        <v>152</v>
      </c>
      <c r="E69" s="181" t="s">
        <v>651</v>
      </c>
      <c r="F69" s="181" t="s">
        <v>0</v>
      </c>
      <c r="G69" s="6" t="s">
        <v>652</v>
      </c>
      <c r="H69" s="181" t="s">
        <v>20</v>
      </c>
      <c r="I69" s="5" t="s">
        <v>5</v>
      </c>
      <c r="J69" s="5" t="s">
        <v>8</v>
      </c>
      <c r="K69" s="200" t="s">
        <v>7</v>
      </c>
      <c r="L69" s="201" t="s">
        <v>653</v>
      </c>
      <c r="M69" s="200" t="s">
        <v>10</v>
      </c>
      <c r="N69" s="202" t="s">
        <v>7</v>
      </c>
      <c r="O69" s="203" t="s">
        <v>654</v>
      </c>
      <c r="P69" s="202" t="s">
        <v>10</v>
      </c>
      <c r="Q69" s="204" t="s">
        <v>7</v>
      </c>
      <c r="R69" s="205" t="s">
        <v>655</v>
      </c>
      <c r="S69" s="204" t="s">
        <v>10</v>
      </c>
      <c r="T69" s="206" t="s">
        <v>656</v>
      </c>
      <c r="U69" s="181" t="s">
        <v>657</v>
      </c>
      <c r="V69" s="181" t="s">
        <v>1</v>
      </c>
    </row>
    <row r="70" spans="1:22" ht="42" customHeight="1">
      <c r="A70" s="243">
        <v>254</v>
      </c>
      <c r="B70" s="221">
        <v>1</v>
      </c>
      <c r="C70" s="180"/>
      <c r="D70" s="180"/>
      <c r="E70" s="182">
        <v>50.870455709165384</v>
      </c>
      <c r="F70" s="191" t="s">
        <v>776</v>
      </c>
      <c r="G70" s="19" t="s">
        <v>39</v>
      </c>
      <c r="H70" s="8">
        <v>97.65</v>
      </c>
      <c r="I70" s="249" t="s">
        <v>40</v>
      </c>
      <c r="J70" s="190" t="s">
        <v>162</v>
      </c>
      <c r="K70" s="222">
        <v>135</v>
      </c>
      <c r="L70" s="223">
        <v>12</v>
      </c>
      <c r="M70" s="207">
        <f>SUM(K70*L70)</f>
        <v>1620</v>
      </c>
      <c r="N70" s="225">
        <v>130</v>
      </c>
      <c r="O70" s="226">
        <v>13</v>
      </c>
      <c r="P70" s="211">
        <f>SUM(N70*O70)</f>
        <v>1690</v>
      </c>
      <c r="Q70" s="209">
        <v>127.5</v>
      </c>
      <c r="R70" s="210">
        <v>13</v>
      </c>
      <c r="S70" s="209">
        <f>SUM(Q70*R70)</f>
        <v>1657.5</v>
      </c>
      <c r="T70" s="224">
        <f>SUM(M70+P70+S70)</f>
        <v>4967.5</v>
      </c>
      <c r="U70" s="6" t="s">
        <v>864</v>
      </c>
      <c r="V70" s="6" t="s">
        <v>777</v>
      </c>
    </row>
    <row r="71" spans="1:32" ht="42" customHeight="1">
      <c r="A71" s="243">
        <v>255</v>
      </c>
      <c r="B71" s="221">
        <v>2</v>
      </c>
      <c r="C71" s="180"/>
      <c r="D71" s="180"/>
      <c r="E71" s="182">
        <v>49.4</v>
      </c>
      <c r="F71" s="191" t="s">
        <v>778</v>
      </c>
      <c r="G71" s="19" t="s">
        <v>779</v>
      </c>
      <c r="H71" s="8">
        <v>100</v>
      </c>
      <c r="I71" s="249" t="s">
        <v>780</v>
      </c>
      <c r="J71" s="190" t="s">
        <v>752</v>
      </c>
      <c r="K71" s="207">
        <v>127.5</v>
      </c>
      <c r="L71" s="208">
        <v>13</v>
      </c>
      <c r="M71" s="207">
        <f>SUM(K71*L71)</f>
        <v>1657.5</v>
      </c>
      <c r="N71" s="211">
        <v>127.5</v>
      </c>
      <c r="O71" s="212">
        <v>13</v>
      </c>
      <c r="P71" s="211">
        <f>SUM(N71*O71)</f>
        <v>1657.5</v>
      </c>
      <c r="Q71" s="209">
        <v>125</v>
      </c>
      <c r="R71" s="210">
        <v>13</v>
      </c>
      <c r="S71" s="209">
        <f>SUM(Q71*R71)</f>
        <v>1625</v>
      </c>
      <c r="T71" s="220">
        <f>SUM(M71+P71+S71)</f>
        <v>4940</v>
      </c>
      <c r="U71" s="7" t="s">
        <v>865</v>
      </c>
      <c r="V71" s="6" t="s">
        <v>13</v>
      </c>
      <c r="X71" s="196"/>
      <c r="Y71" s="196"/>
      <c r="Z71" s="196"/>
      <c r="AA71" s="196"/>
      <c r="AB71" s="196"/>
      <c r="AC71" s="196"/>
      <c r="AD71" s="196"/>
      <c r="AE71" s="196"/>
      <c r="AF71" s="196"/>
    </row>
    <row r="72" spans="1:32" ht="42" customHeight="1">
      <c r="A72" s="243">
        <v>256</v>
      </c>
      <c r="B72" s="221">
        <v>3</v>
      </c>
      <c r="C72" s="180"/>
      <c r="D72" s="180"/>
      <c r="E72" s="182">
        <v>46.60246120920278</v>
      </c>
      <c r="F72" s="191" t="s">
        <v>44</v>
      </c>
      <c r="G72" s="19" t="s">
        <v>45</v>
      </c>
      <c r="H72" s="8">
        <v>93.45</v>
      </c>
      <c r="I72" s="249" t="s">
        <v>46</v>
      </c>
      <c r="J72" s="190" t="s">
        <v>131</v>
      </c>
      <c r="K72" s="207">
        <v>110</v>
      </c>
      <c r="L72" s="208">
        <v>13</v>
      </c>
      <c r="M72" s="207">
        <f>SUM(K72*L72)</f>
        <v>1430</v>
      </c>
      <c r="N72" s="225">
        <v>112.5</v>
      </c>
      <c r="O72" s="226">
        <v>13</v>
      </c>
      <c r="P72" s="211">
        <f>SUM(N72*O72)</f>
        <v>1462.5</v>
      </c>
      <c r="Q72" s="209">
        <v>112.5</v>
      </c>
      <c r="R72" s="210">
        <v>13</v>
      </c>
      <c r="S72" s="209">
        <f>SUM(Q72*R72)</f>
        <v>1462.5</v>
      </c>
      <c r="T72" s="224">
        <f>SUM(M72+P72+S72)</f>
        <v>4355</v>
      </c>
      <c r="U72" s="7" t="s">
        <v>1173</v>
      </c>
      <c r="V72" s="6" t="s">
        <v>13</v>
      </c>
      <c r="X72" s="196"/>
      <c r="Y72" s="196"/>
      <c r="Z72" s="196"/>
      <c r="AA72" s="196"/>
      <c r="AB72" s="196"/>
      <c r="AC72" s="196"/>
      <c r="AD72" s="196"/>
      <c r="AE72" s="196"/>
      <c r="AF72" s="196"/>
    </row>
    <row r="73" spans="1:22" ht="42" customHeight="1">
      <c r="A73" s="243">
        <v>257</v>
      </c>
      <c r="B73" s="180">
        <v>4</v>
      </c>
      <c r="C73" s="180"/>
      <c r="D73" s="180"/>
      <c r="E73" s="182">
        <v>39.70864661654135</v>
      </c>
      <c r="F73" s="191" t="s">
        <v>561</v>
      </c>
      <c r="G73" s="19" t="s">
        <v>562</v>
      </c>
      <c r="H73" s="8">
        <v>106.4</v>
      </c>
      <c r="I73" s="249" t="s">
        <v>560</v>
      </c>
      <c r="J73" s="190" t="s">
        <v>223</v>
      </c>
      <c r="K73" s="207">
        <v>110</v>
      </c>
      <c r="L73" s="208">
        <v>13</v>
      </c>
      <c r="M73" s="207">
        <f>SUM(K73*L73)</f>
        <v>1430</v>
      </c>
      <c r="N73" s="211">
        <v>110</v>
      </c>
      <c r="O73" s="212">
        <v>13</v>
      </c>
      <c r="P73" s="211">
        <f>SUM(N73*O73)</f>
        <v>1430</v>
      </c>
      <c r="Q73" s="209">
        <v>105</v>
      </c>
      <c r="R73" s="210">
        <v>13</v>
      </c>
      <c r="S73" s="209">
        <f>SUM(Q73*R73)</f>
        <v>1365</v>
      </c>
      <c r="T73" s="220">
        <f>SUM(M73+P73+S73)</f>
        <v>4225</v>
      </c>
      <c r="U73" s="7" t="s">
        <v>359</v>
      </c>
      <c r="V73" s="6" t="s">
        <v>13</v>
      </c>
    </row>
    <row r="74" spans="1:22" ht="42" customHeight="1">
      <c r="A74" s="243">
        <v>258</v>
      </c>
      <c r="B74" s="180">
        <v>5</v>
      </c>
      <c r="C74" s="180"/>
      <c r="D74" s="180"/>
      <c r="E74" s="182">
        <v>37.5</v>
      </c>
      <c r="F74" s="191" t="s">
        <v>503</v>
      </c>
      <c r="G74" s="19" t="s">
        <v>504</v>
      </c>
      <c r="H74" s="8">
        <v>102.4</v>
      </c>
      <c r="I74" s="249" t="s">
        <v>502</v>
      </c>
      <c r="J74" s="190" t="s">
        <v>223</v>
      </c>
      <c r="K74" s="207">
        <v>120</v>
      </c>
      <c r="L74" s="208">
        <v>11</v>
      </c>
      <c r="M74" s="207">
        <f>SUM(K74*L74)</f>
        <v>1320</v>
      </c>
      <c r="N74" s="211">
        <v>120</v>
      </c>
      <c r="O74" s="212">
        <v>11</v>
      </c>
      <c r="P74" s="211">
        <f>SUM(N74*O74)</f>
        <v>1320</v>
      </c>
      <c r="Q74" s="209">
        <v>120</v>
      </c>
      <c r="R74" s="210">
        <v>10</v>
      </c>
      <c r="S74" s="209">
        <f>SUM(Q74*R74)</f>
        <v>1200</v>
      </c>
      <c r="T74" s="220">
        <f>SUM(M74+P74+S74)</f>
        <v>3840</v>
      </c>
      <c r="U74" s="7" t="s">
        <v>87</v>
      </c>
      <c r="V74" s="6" t="s">
        <v>13</v>
      </c>
    </row>
    <row r="75" spans="1:22" s="196" customFormat="1" ht="22.5" customHeight="1">
      <c r="A75" s="6"/>
      <c r="B75" s="388" t="s">
        <v>781</v>
      </c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</row>
    <row r="76" spans="1:22" s="196" customFormat="1" ht="40.5" customHeight="1">
      <c r="A76" s="181"/>
      <c r="B76" s="181" t="s">
        <v>3</v>
      </c>
      <c r="C76" s="185" t="s">
        <v>650</v>
      </c>
      <c r="D76" s="185" t="s">
        <v>152</v>
      </c>
      <c r="E76" s="181" t="s">
        <v>651</v>
      </c>
      <c r="F76" s="181" t="s">
        <v>0</v>
      </c>
      <c r="G76" s="6" t="s">
        <v>652</v>
      </c>
      <c r="H76" s="181" t="s">
        <v>20</v>
      </c>
      <c r="I76" s="5" t="s">
        <v>5</v>
      </c>
      <c r="J76" s="5" t="s">
        <v>8</v>
      </c>
      <c r="K76" s="200" t="s">
        <v>7</v>
      </c>
      <c r="L76" s="201" t="s">
        <v>653</v>
      </c>
      <c r="M76" s="200" t="s">
        <v>10</v>
      </c>
      <c r="N76" s="202" t="s">
        <v>7</v>
      </c>
      <c r="O76" s="203" t="s">
        <v>654</v>
      </c>
      <c r="P76" s="202" t="s">
        <v>10</v>
      </c>
      <c r="Q76" s="204" t="s">
        <v>7</v>
      </c>
      <c r="R76" s="205" t="s">
        <v>655</v>
      </c>
      <c r="S76" s="204" t="s">
        <v>10</v>
      </c>
      <c r="T76" s="206" t="s">
        <v>656</v>
      </c>
      <c r="U76" s="181" t="s">
        <v>657</v>
      </c>
      <c r="V76" s="181" t="s">
        <v>1</v>
      </c>
    </row>
    <row r="77" spans="1:22" ht="41.25" customHeight="1">
      <c r="A77" s="243">
        <v>259</v>
      </c>
      <c r="B77" s="218">
        <v>1</v>
      </c>
      <c r="C77" s="180"/>
      <c r="D77" s="180"/>
      <c r="E77" s="182">
        <v>43.12933025404158</v>
      </c>
      <c r="F77" s="191" t="s">
        <v>510</v>
      </c>
      <c r="G77" s="19" t="s">
        <v>511</v>
      </c>
      <c r="H77" s="8">
        <v>86.6</v>
      </c>
      <c r="I77" s="249" t="s">
        <v>509</v>
      </c>
      <c r="J77" s="190" t="s">
        <v>512</v>
      </c>
      <c r="K77" s="222">
        <v>100</v>
      </c>
      <c r="L77" s="223">
        <v>12</v>
      </c>
      <c r="M77" s="207">
        <f>SUM(K77*L77)</f>
        <v>1200</v>
      </c>
      <c r="N77" s="225">
        <v>97.5</v>
      </c>
      <c r="O77" s="226">
        <v>13</v>
      </c>
      <c r="P77" s="211">
        <f>SUM(N77*O77)</f>
        <v>1267.5</v>
      </c>
      <c r="Q77" s="209">
        <v>97.5</v>
      </c>
      <c r="R77" s="210">
        <v>13</v>
      </c>
      <c r="S77" s="209">
        <f>SUM(Q77*R77)</f>
        <v>1267.5</v>
      </c>
      <c r="T77" s="224">
        <f>SUM(M77+P77+S77)</f>
        <v>3735</v>
      </c>
      <c r="U77" s="162" t="s">
        <v>866</v>
      </c>
      <c r="V77" s="7" t="s">
        <v>13</v>
      </c>
    </row>
    <row r="78" spans="1:22" ht="41.25" customHeight="1">
      <c r="A78" s="243">
        <v>260</v>
      </c>
      <c r="B78" s="218">
        <v>2</v>
      </c>
      <c r="C78" s="180"/>
      <c r="D78" s="180"/>
      <c r="E78" s="182">
        <v>43.18181818181819</v>
      </c>
      <c r="F78" s="191" t="s">
        <v>70</v>
      </c>
      <c r="G78" s="19" t="s">
        <v>219</v>
      </c>
      <c r="H78" s="8">
        <v>74.8</v>
      </c>
      <c r="I78" s="249" t="s">
        <v>71</v>
      </c>
      <c r="J78" s="190" t="s">
        <v>223</v>
      </c>
      <c r="K78" s="207">
        <v>85</v>
      </c>
      <c r="L78" s="208">
        <v>13</v>
      </c>
      <c r="M78" s="207">
        <f>SUM(K78*L78)</f>
        <v>1105</v>
      </c>
      <c r="N78" s="211">
        <v>85</v>
      </c>
      <c r="O78" s="212">
        <v>13</v>
      </c>
      <c r="P78" s="211">
        <f>SUM(N78*O78)</f>
        <v>1105</v>
      </c>
      <c r="Q78" s="209">
        <v>85</v>
      </c>
      <c r="R78" s="210">
        <v>12</v>
      </c>
      <c r="S78" s="209">
        <f>SUM(Q78*R78)</f>
        <v>1020</v>
      </c>
      <c r="T78" s="220">
        <f>SUM(M78+P78+S78)</f>
        <v>3230</v>
      </c>
      <c r="U78" s="7" t="s">
        <v>87</v>
      </c>
      <c r="V78" s="6" t="s">
        <v>218</v>
      </c>
    </row>
    <row r="79" spans="1:32" s="196" customFormat="1" ht="22.5" customHeight="1">
      <c r="A79" s="6"/>
      <c r="B79" s="388" t="s">
        <v>782</v>
      </c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X79" s="142"/>
      <c r="Y79" s="172"/>
      <c r="Z79" s="172"/>
      <c r="AA79" s="172"/>
      <c r="AB79" s="172"/>
      <c r="AC79" s="172"/>
      <c r="AD79" s="172"/>
      <c r="AE79" s="172"/>
      <c r="AF79" s="172"/>
    </row>
    <row r="80" spans="1:32" s="196" customFormat="1" ht="40.5" customHeight="1">
      <c r="A80" s="181"/>
      <c r="B80" s="181" t="s">
        <v>3</v>
      </c>
      <c r="C80" s="185" t="s">
        <v>650</v>
      </c>
      <c r="D80" s="185" t="s">
        <v>152</v>
      </c>
      <c r="E80" s="181" t="s">
        <v>651</v>
      </c>
      <c r="F80" s="181" t="s">
        <v>0</v>
      </c>
      <c r="G80" s="6" t="s">
        <v>652</v>
      </c>
      <c r="H80" s="181" t="s">
        <v>20</v>
      </c>
      <c r="I80" s="5" t="s">
        <v>5</v>
      </c>
      <c r="J80" s="5" t="s">
        <v>8</v>
      </c>
      <c r="K80" s="200" t="s">
        <v>7</v>
      </c>
      <c r="L80" s="201" t="s">
        <v>653</v>
      </c>
      <c r="M80" s="200" t="s">
        <v>10</v>
      </c>
      <c r="N80" s="202" t="s">
        <v>7</v>
      </c>
      <c r="O80" s="203" t="s">
        <v>654</v>
      </c>
      <c r="P80" s="202" t="s">
        <v>10</v>
      </c>
      <c r="Q80" s="204" t="s">
        <v>7</v>
      </c>
      <c r="R80" s="205" t="s">
        <v>655</v>
      </c>
      <c r="S80" s="204" t="s">
        <v>10</v>
      </c>
      <c r="T80" s="206" t="s">
        <v>656</v>
      </c>
      <c r="U80" s="181" t="s">
        <v>657</v>
      </c>
      <c r="V80" s="181" t="s">
        <v>1</v>
      </c>
      <c r="X80" s="172"/>
      <c r="Y80" s="172"/>
      <c r="Z80" s="172"/>
      <c r="AA80" s="172"/>
      <c r="AB80" s="172"/>
      <c r="AC80" s="172"/>
      <c r="AD80" s="172"/>
      <c r="AE80" s="172"/>
      <c r="AF80" s="172"/>
    </row>
    <row r="81" spans="1:32" ht="41.25" customHeight="1">
      <c r="A81" s="243">
        <v>261</v>
      </c>
      <c r="B81" s="218">
        <v>1</v>
      </c>
      <c r="C81" s="180"/>
      <c r="D81" s="180"/>
      <c r="E81" s="182">
        <v>43.447669305189095</v>
      </c>
      <c r="F81" s="216" t="s">
        <v>557</v>
      </c>
      <c r="G81" s="19" t="s">
        <v>558</v>
      </c>
      <c r="H81" s="8">
        <v>113.7</v>
      </c>
      <c r="I81" s="249" t="s">
        <v>556</v>
      </c>
      <c r="J81" s="190" t="s">
        <v>118</v>
      </c>
      <c r="K81" s="222">
        <v>130</v>
      </c>
      <c r="L81" s="223">
        <v>13</v>
      </c>
      <c r="M81" s="207">
        <f>SUM(K81*L81)</f>
        <v>1690</v>
      </c>
      <c r="N81" s="211">
        <v>125</v>
      </c>
      <c r="O81" s="212">
        <v>13</v>
      </c>
      <c r="P81" s="211">
        <f>SUM(N81*O81)</f>
        <v>1625</v>
      </c>
      <c r="Q81" s="209">
        <v>125</v>
      </c>
      <c r="R81" s="210">
        <v>13</v>
      </c>
      <c r="S81" s="209">
        <f>SUM(Q81*R81)</f>
        <v>1625</v>
      </c>
      <c r="T81" s="224">
        <f>SUM(M81+P81+S81)</f>
        <v>4940</v>
      </c>
      <c r="U81" s="162" t="s">
        <v>866</v>
      </c>
      <c r="V81" s="7" t="s">
        <v>19</v>
      </c>
      <c r="X81" s="196"/>
      <c r="Y81" s="196"/>
      <c r="Z81" s="196"/>
      <c r="AA81" s="196"/>
      <c r="AB81" s="196"/>
      <c r="AC81" s="196"/>
      <c r="AD81" s="196"/>
      <c r="AE81" s="196"/>
      <c r="AF81" s="196"/>
    </row>
    <row r="82" spans="1:32" ht="41.25" customHeight="1">
      <c r="A82" s="243">
        <v>262</v>
      </c>
      <c r="B82" s="218">
        <v>2</v>
      </c>
      <c r="C82" s="180"/>
      <c r="D82" s="180"/>
      <c r="E82" s="182">
        <v>46.60246120920278</v>
      </c>
      <c r="F82" s="216" t="s">
        <v>44</v>
      </c>
      <c r="G82" s="19" t="s">
        <v>45</v>
      </c>
      <c r="H82" s="8">
        <v>93.45</v>
      </c>
      <c r="I82" s="249" t="s">
        <v>46</v>
      </c>
      <c r="J82" s="190" t="s">
        <v>131</v>
      </c>
      <c r="K82" s="207">
        <v>110</v>
      </c>
      <c r="L82" s="208">
        <v>13</v>
      </c>
      <c r="M82" s="207">
        <f>SUM(K82*L82)</f>
        <v>1430</v>
      </c>
      <c r="N82" s="211">
        <v>112.5</v>
      </c>
      <c r="O82" s="212">
        <v>13</v>
      </c>
      <c r="P82" s="211">
        <f>SUM(N82*O82)</f>
        <v>1462.5</v>
      </c>
      <c r="Q82" s="209">
        <v>112.5</v>
      </c>
      <c r="R82" s="210">
        <v>13</v>
      </c>
      <c r="S82" s="209">
        <f>SUM(Q82*R82)</f>
        <v>1462.5</v>
      </c>
      <c r="T82" s="220">
        <f>SUM(M82+P82+S82)</f>
        <v>4355</v>
      </c>
      <c r="U82" s="6" t="s">
        <v>359</v>
      </c>
      <c r="V82" s="7" t="s">
        <v>13</v>
      </c>
      <c r="X82" s="196"/>
      <c r="Y82" s="196"/>
      <c r="Z82" s="196"/>
      <c r="AA82" s="196"/>
      <c r="AB82" s="196"/>
      <c r="AC82" s="196"/>
      <c r="AD82" s="196"/>
      <c r="AE82" s="196"/>
      <c r="AF82" s="196"/>
    </row>
    <row r="83" spans="1:32" s="196" customFormat="1" ht="22.5" customHeight="1">
      <c r="A83" s="6"/>
      <c r="B83" s="388" t="s">
        <v>783</v>
      </c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X83" s="172"/>
      <c r="Y83" s="172"/>
      <c r="Z83" s="172"/>
      <c r="AA83" s="172"/>
      <c r="AB83" s="172"/>
      <c r="AC83" s="172"/>
      <c r="AD83" s="172"/>
      <c r="AE83" s="172"/>
      <c r="AF83" s="172"/>
    </row>
    <row r="84" spans="1:32" s="196" customFormat="1" ht="40.5" customHeight="1">
      <c r="A84" s="181"/>
      <c r="B84" s="181" t="s">
        <v>3</v>
      </c>
      <c r="C84" s="185" t="s">
        <v>650</v>
      </c>
      <c r="D84" s="185" t="s">
        <v>152</v>
      </c>
      <c r="E84" s="181" t="s">
        <v>651</v>
      </c>
      <c r="F84" s="181" t="s">
        <v>0</v>
      </c>
      <c r="G84" s="6" t="s">
        <v>652</v>
      </c>
      <c r="H84" s="181" t="s">
        <v>20</v>
      </c>
      <c r="I84" s="5" t="s">
        <v>5</v>
      </c>
      <c r="J84" s="5" t="s">
        <v>8</v>
      </c>
      <c r="K84" s="200" t="s">
        <v>7</v>
      </c>
      <c r="L84" s="201" t="s">
        <v>653</v>
      </c>
      <c r="M84" s="200" t="s">
        <v>10</v>
      </c>
      <c r="N84" s="202" t="s">
        <v>7</v>
      </c>
      <c r="O84" s="203" t="s">
        <v>654</v>
      </c>
      <c r="P84" s="202" t="s">
        <v>10</v>
      </c>
      <c r="Q84" s="204" t="s">
        <v>7</v>
      </c>
      <c r="R84" s="205" t="s">
        <v>655</v>
      </c>
      <c r="S84" s="204" t="s">
        <v>10</v>
      </c>
      <c r="T84" s="206" t="s">
        <v>656</v>
      </c>
      <c r="U84" s="181" t="s">
        <v>657</v>
      </c>
      <c r="V84" s="181" t="s">
        <v>1</v>
      </c>
      <c r="X84" s="172"/>
      <c r="Y84" s="172"/>
      <c r="Z84" s="172"/>
      <c r="AA84" s="172"/>
      <c r="AB84" s="172"/>
      <c r="AC84" s="172"/>
      <c r="AD84" s="172"/>
      <c r="AE84" s="172"/>
      <c r="AF84" s="172"/>
    </row>
    <row r="85" spans="1:22" ht="41.25" customHeight="1">
      <c r="A85" s="243">
        <v>263</v>
      </c>
      <c r="B85" s="180">
        <v>1</v>
      </c>
      <c r="C85" s="180"/>
      <c r="D85" s="180"/>
      <c r="E85" s="182">
        <v>30.876378409750433</v>
      </c>
      <c r="F85" s="216" t="s">
        <v>276</v>
      </c>
      <c r="G85" s="19" t="s">
        <v>277</v>
      </c>
      <c r="H85" s="8">
        <v>86.15</v>
      </c>
      <c r="I85" s="249" t="s">
        <v>275</v>
      </c>
      <c r="J85" s="190" t="s">
        <v>784</v>
      </c>
      <c r="K85" s="222">
        <v>70</v>
      </c>
      <c r="L85" s="223">
        <v>13</v>
      </c>
      <c r="M85" s="207">
        <f>SUM(K85*L85)</f>
        <v>910</v>
      </c>
      <c r="N85" s="211">
        <v>70</v>
      </c>
      <c r="O85" s="212">
        <v>13</v>
      </c>
      <c r="P85" s="211">
        <f>SUM(N85*O85)</f>
        <v>910</v>
      </c>
      <c r="Q85" s="209">
        <v>70</v>
      </c>
      <c r="R85" s="210">
        <v>12</v>
      </c>
      <c r="S85" s="209">
        <f>SUM(Q85*R85)</f>
        <v>840</v>
      </c>
      <c r="T85" s="224">
        <f>SUM(M85+P85+S85)</f>
        <v>2660</v>
      </c>
      <c r="U85" s="162" t="s">
        <v>867</v>
      </c>
      <c r="V85" s="7" t="s">
        <v>13</v>
      </c>
    </row>
    <row r="86" spans="1:32" s="196" customFormat="1" ht="22.5" customHeight="1">
      <c r="A86" s="6"/>
      <c r="B86" s="388" t="s">
        <v>785</v>
      </c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X86" s="172"/>
      <c r="Y86" s="172"/>
      <c r="Z86" s="172"/>
      <c r="AA86" s="172"/>
      <c r="AB86" s="172"/>
      <c r="AC86" s="172"/>
      <c r="AD86" s="172"/>
      <c r="AE86" s="172"/>
      <c r="AF86" s="172"/>
    </row>
    <row r="87" spans="1:22" s="196" customFormat="1" ht="40.5" customHeight="1">
      <c r="A87" s="181"/>
      <c r="B87" s="181" t="s">
        <v>3</v>
      </c>
      <c r="C87" s="185" t="s">
        <v>650</v>
      </c>
      <c r="D87" s="185" t="s">
        <v>152</v>
      </c>
      <c r="E87" s="181" t="s">
        <v>651</v>
      </c>
      <c r="F87" s="181" t="s">
        <v>0</v>
      </c>
      <c r="G87" s="6" t="s">
        <v>652</v>
      </c>
      <c r="H87" s="181" t="s">
        <v>20</v>
      </c>
      <c r="I87" s="5" t="s">
        <v>5</v>
      </c>
      <c r="J87" s="5" t="s">
        <v>8</v>
      </c>
      <c r="K87" s="200" t="s">
        <v>7</v>
      </c>
      <c r="L87" s="201" t="s">
        <v>653</v>
      </c>
      <c r="M87" s="200" t="s">
        <v>10</v>
      </c>
      <c r="N87" s="202" t="s">
        <v>7</v>
      </c>
      <c r="O87" s="203" t="s">
        <v>654</v>
      </c>
      <c r="P87" s="202" t="s">
        <v>10</v>
      </c>
      <c r="Q87" s="204" t="s">
        <v>7</v>
      </c>
      <c r="R87" s="205" t="s">
        <v>655</v>
      </c>
      <c r="S87" s="204" t="s">
        <v>10</v>
      </c>
      <c r="T87" s="206" t="s">
        <v>656</v>
      </c>
      <c r="U87" s="181" t="s">
        <v>657</v>
      </c>
      <c r="V87" s="181" t="s">
        <v>1</v>
      </c>
    </row>
    <row r="88" spans="1:32" ht="41.25" customHeight="1">
      <c r="A88" s="243">
        <v>264</v>
      </c>
      <c r="B88" s="180">
        <v>1</v>
      </c>
      <c r="C88" s="180"/>
      <c r="D88" s="180"/>
      <c r="E88" s="182">
        <v>48.70075440067058</v>
      </c>
      <c r="F88" s="191" t="s">
        <v>786</v>
      </c>
      <c r="G88" s="19" t="s">
        <v>787</v>
      </c>
      <c r="H88" s="8">
        <v>59.65</v>
      </c>
      <c r="I88" s="249" t="s">
        <v>788</v>
      </c>
      <c r="J88" s="190" t="s">
        <v>226</v>
      </c>
      <c r="K88" s="222">
        <v>82.5</v>
      </c>
      <c r="L88" s="223">
        <v>10</v>
      </c>
      <c r="M88" s="207">
        <f>SUM(K88*L88)</f>
        <v>825</v>
      </c>
      <c r="N88" s="225">
        <v>80</v>
      </c>
      <c r="O88" s="226">
        <v>13</v>
      </c>
      <c r="P88" s="211">
        <f>SUM(N88*O88)</f>
        <v>1040</v>
      </c>
      <c r="Q88" s="209">
        <v>80</v>
      </c>
      <c r="R88" s="210">
        <v>13</v>
      </c>
      <c r="S88" s="209">
        <f>SUM(Q88*R88)</f>
        <v>1040</v>
      </c>
      <c r="T88" s="224">
        <f>SUM(M88+P88+S88)</f>
        <v>2905</v>
      </c>
      <c r="U88" s="162" t="s">
        <v>868</v>
      </c>
      <c r="V88" s="7" t="s">
        <v>32</v>
      </c>
      <c r="X88" s="196"/>
      <c r="Y88" s="196"/>
      <c r="Z88" s="196"/>
      <c r="AA88" s="196"/>
      <c r="AB88" s="196"/>
      <c r="AC88" s="196"/>
      <c r="AD88" s="196"/>
      <c r="AE88" s="196"/>
      <c r="AF88" s="196"/>
    </row>
    <row r="89" spans="1:22" ht="41.25" customHeight="1">
      <c r="A89" s="243">
        <v>265</v>
      </c>
      <c r="B89" s="180">
        <v>2</v>
      </c>
      <c r="C89" s="180"/>
      <c r="D89" s="180"/>
      <c r="E89" s="182">
        <v>37.63157894736842</v>
      </c>
      <c r="F89" s="191" t="s">
        <v>727</v>
      </c>
      <c r="G89" s="19" t="s">
        <v>728</v>
      </c>
      <c r="H89" s="8">
        <v>57</v>
      </c>
      <c r="I89" s="249" t="s">
        <v>107</v>
      </c>
      <c r="J89" s="190" t="s">
        <v>117</v>
      </c>
      <c r="K89" s="207">
        <v>55</v>
      </c>
      <c r="L89" s="208">
        <v>13</v>
      </c>
      <c r="M89" s="207">
        <f>SUM(K89*L89)</f>
        <v>715</v>
      </c>
      <c r="N89" s="211">
        <v>55</v>
      </c>
      <c r="O89" s="212">
        <v>13</v>
      </c>
      <c r="P89" s="211">
        <f>SUM(N89*O89)</f>
        <v>715</v>
      </c>
      <c r="Q89" s="209">
        <v>55</v>
      </c>
      <c r="R89" s="210">
        <v>13</v>
      </c>
      <c r="S89" s="209">
        <f>SUM(Q89*R89)</f>
        <v>715</v>
      </c>
      <c r="T89" s="220">
        <f>SUM(M89+P89+S89)</f>
        <v>2145</v>
      </c>
      <c r="U89" s="6" t="s">
        <v>87</v>
      </c>
      <c r="V89" s="7" t="s">
        <v>729</v>
      </c>
    </row>
    <row r="90" spans="1:32" s="196" customFormat="1" ht="22.5" customHeight="1">
      <c r="A90" s="6"/>
      <c r="B90" s="388" t="s">
        <v>789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X90" s="172"/>
      <c r="Y90" s="172"/>
      <c r="Z90" s="172"/>
      <c r="AA90" s="172"/>
      <c r="AB90" s="172"/>
      <c r="AC90" s="172"/>
      <c r="AD90" s="172"/>
      <c r="AE90" s="172"/>
      <c r="AF90" s="172"/>
    </row>
    <row r="91" spans="1:22" s="196" customFormat="1" ht="40.5" customHeight="1">
      <c r="A91" s="181"/>
      <c r="B91" s="181" t="s">
        <v>3</v>
      </c>
      <c r="C91" s="185" t="s">
        <v>650</v>
      </c>
      <c r="D91" s="185" t="s">
        <v>152</v>
      </c>
      <c r="E91" s="181" t="s">
        <v>651</v>
      </c>
      <c r="F91" s="181" t="s">
        <v>0</v>
      </c>
      <c r="G91" s="6" t="s">
        <v>652</v>
      </c>
      <c r="H91" s="181" t="s">
        <v>20</v>
      </c>
      <c r="I91" s="5" t="s">
        <v>5</v>
      </c>
      <c r="J91" s="5" t="s">
        <v>8</v>
      </c>
      <c r="K91" s="200" t="s">
        <v>7</v>
      </c>
      <c r="L91" s="201" t="s">
        <v>653</v>
      </c>
      <c r="M91" s="200" t="s">
        <v>10</v>
      </c>
      <c r="N91" s="202" t="s">
        <v>7</v>
      </c>
      <c r="O91" s="203" t="s">
        <v>654</v>
      </c>
      <c r="P91" s="202" t="s">
        <v>10</v>
      </c>
      <c r="Q91" s="204" t="s">
        <v>7</v>
      </c>
      <c r="R91" s="205" t="s">
        <v>655</v>
      </c>
      <c r="S91" s="204" t="s">
        <v>10</v>
      </c>
      <c r="T91" s="206" t="s">
        <v>656</v>
      </c>
      <c r="U91" s="181" t="s">
        <v>657</v>
      </c>
      <c r="V91" s="181" t="s">
        <v>1</v>
      </c>
    </row>
    <row r="92" spans="1:32" ht="42" customHeight="1">
      <c r="A92" s="243">
        <v>266</v>
      </c>
      <c r="B92" s="180">
        <v>1</v>
      </c>
      <c r="C92" s="180"/>
      <c r="D92" s="180"/>
      <c r="E92" s="182">
        <v>48.23487031700288</v>
      </c>
      <c r="F92" s="216" t="s">
        <v>790</v>
      </c>
      <c r="G92" s="19" t="s">
        <v>791</v>
      </c>
      <c r="H92" s="8">
        <v>69.4</v>
      </c>
      <c r="I92" s="249" t="s">
        <v>792</v>
      </c>
      <c r="J92" s="190" t="s">
        <v>226</v>
      </c>
      <c r="K92" s="222">
        <v>87.5</v>
      </c>
      <c r="L92" s="223">
        <v>13</v>
      </c>
      <c r="M92" s="207">
        <f>SUM(K92*L92)</f>
        <v>1137.5</v>
      </c>
      <c r="N92" s="211">
        <v>85</v>
      </c>
      <c r="O92" s="212">
        <v>13</v>
      </c>
      <c r="P92" s="211">
        <f>SUM(N92*O92)</f>
        <v>1105</v>
      </c>
      <c r="Q92" s="209">
        <v>85</v>
      </c>
      <c r="R92" s="210">
        <v>13</v>
      </c>
      <c r="S92" s="209">
        <f>SUM(Q92*R92)</f>
        <v>1105</v>
      </c>
      <c r="T92" s="224">
        <f>SUM(M92+P92+S92)</f>
        <v>3347.5</v>
      </c>
      <c r="U92" s="162" t="s">
        <v>868</v>
      </c>
      <c r="V92" s="7" t="s">
        <v>32</v>
      </c>
      <c r="X92" s="196"/>
      <c r="Y92" s="196"/>
      <c r="Z92" s="196"/>
      <c r="AA92" s="196"/>
      <c r="AB92" s="196"/>
      <c r="AC92" s="196"/>
      <c r="AD92" s="196"/>
      <c r="AE92" s="196"/>
      <c r="AF92" s="196"/>
    </row>
    <row r="93" spans="1:22" ht="42" customHeight="1">
      <c r="A93" s="243">
        <v>267</v>
      </c>
      <c r="B93" s="180">
        <v>2</v>
      </c>
      <c r="C93" s="180"/>
      <c r="D93" s="180"/>
      <c r="E93" s="182">
        <v>47.80100937274694</v>
      </c>
      <c r="F93" s="216" t="s">
        <v>61</v>
      </c>
      <c r="G93" s="19" t="s">
        <v>62</v>
      </c>
      <c r="H93" s="8">
        <v>69.35</v>
      </c>
      <c r="I93" s="249" t="s">
        <v>63</v>
      </c>
      <c r="J93" s="190" t="s">
        <v>137</v>
      </c>
      <c r="K93" s="207">
        <v>82.5</v>
      </c>
      <c r="L93" s="208">
        <v>13</v>
      </c>
      <c r="M93" s="207">
        <f>SUM(K93*L93)</f>
        <v>1072.5</v>
      </c>
      <c r="N93" s="211">
        <v>85</v>
      </c>
      <c r="O93" s="212">
        <v>13</v>
      </c>
      <c r="P93" s="211">
        <f>SUM(N93*O93)</f>
        <v>1105</v>
      </c>
      <c r="Q93" s="209">
        <v>87.5</v>
      </c>
      <c r="R93" s="210">
        <v>13</v>
      </c>
      <c r="S93" s="209">
        <f>SUM(Q93*R93)</f>
        <v>1137.5</v>
      </c>
      <c r="T93" s="220">
        <f>SUM(M93+P93+S93)</f>
        <v>3315</v>
      </c>
      <c r="U93" s="6" t="s">
        <v>865</v>
      </c>
      <c r="V93" s="7" t="s">
        <v>13</v>
      </c>
    </row>
    <row r="94" spans="1:22" ht="42" customHeight="1">
      <c r="A94" s="243">
        <v>268</v>
      </c>
      <c r="B94" s="180">
        <v>3</v>
      </c>
      <c r="C94" s="180"/>
      <c r="D94" s="180"/>
      <c r="E94" s="182">
        <v>37.17391304347826</v>
      </c>
      <c r="F94" s="216" t="s">
        <v>793</v>
      </c>
      <c r="G94" s="19" t="s">
        <v>794</v>
      </c>
      <c r="H94" s="8">
        <v>69</v>
      </c>
      <c r="I94" s="249" t="s">
        <v>795</v>
      </c>
      <c r="J94" s="190" t="s">
        <v>117</v>
      </c>
      <c r="K94" s="207">
        <v>67.5</v>
      </c>
      <c r="L94" s="208">
        <v>13</v>
      </c>
      <c r="M94" s="207">
        <f>SUM(K94*L94)</f>
        <v>877.5</v>
      </c>
      <c r="N94" s="211">
        <v>67.5</v>
      </c>
      <c r="O94" s="212">
        <v>13</v>
      </c>
      <c r="P94" s="211">
        <f>SUM(N94*O94)</f>
        <v>877.5</v>
      </c>
      <c r="Q94" s="209">
        <v>67.5</v>
      </c>
      <c r="R94" s="210">
        <v>12</v>
      </c>
      <c r="S94" s="209">
        <f>SUM(Q94*R94)</f>
        <v>810</v>
      </c>
      <c r="T94" s="220">
        <f>SUM(M94+P94+S94)</f>
        <v>2565</v>
      </c>
      <c r="U94" s="6" t="s">
        <v>87</v>
      </c>
      <c r="V94" s="7" t="s">
        <v>13</v>
      </c>
    </row>
    <row r="95" spans="1:22" ht="42" customHeight="1">
      <c r="A95" s="243">
        <v>269</v>
      </c>
      <c r="B95" s="180">
        <v>4</v>
      </c>
      <c r="C95" s="180"/>
      <c r="D95" s="180"/>
      <c r="E95" s="182">
        <v>42.214820982514574</v>
      </c>
      <c r="F95" s="216" t="s">
        <v>796</v>
      </c>
      <c r="G95" s="19" t="s">
        <v>797</v>
      </c>
      <c r="H95" s="8">
        <v>60.05</v>
      </c>
      <c r="I95" s="249" t="s">
        <v>798</v>
      </c>
      <c r="J95" s="190" t="s">
        <v>799</v>
      </c>
      <c r="K95" s="207">
        <v>65</v>
      </c>
      <c r="L95" s="208">
        <v>13</v>
      </c>
      <c r="M95" s="207">
        <f>SUM(K95*L95)</f>
        <v>845</v>
      </c>
      <c r="N95" s="211">
        <v>65</v>
      </c>
      <c r="O95" s="212">
        <v>13</v>
      </c>
      <c r="P95" s="211">
        <f>SUM(N95*O95)</f>
        <v>845</v>
      </c>
      <c r="Q95" s="209">
        <v>65</v>
      </c>
      <c r="R95" s="210">
        <v>13</v>
      </c>
      <c r="S95" s="209">
        <f>SUM(Q95*R95)</f>
        <v>845</v>
      </c>
      <c r="T95" s="220">
        <f>SUM(M95+P95+S95)</f>
        <v>2535</v>
      </c>
      <c r="U95" s="6" t="s">
        <v>87</v>
      </c>
      <c r="V95" s="7" t="s">
        <v>714</v>
      </c>
    </row>
    <row r="96" spans="1:32" s="196" customFormat="1" ht="22.5" customHeight="1">
      <c r="A96" s="6"/>
      <c r="B96" s="388" t="s">
        <v>800</v>
      </c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X96" s="172"/>
      <c r="Y96" s="172"/>
      <c r="Z96" s="172"/>
      <c r="AA96" s="172"/>
      <c r="AB96" s="172"/>
      <c r="AC96" s="172"/>
      <c r="AD96" s="172"/>
      <c r="AE96" s="172"/>
      <c r="AF96" s="172"/>
    </row>
    <row r="97" spans="1:32" s="196" customFormat="1" ht="40.5" customHeight="1">
      <c r="A97" s="181"/>
      <c r="B97" s="181" t="s">
        <v>3</v>
      </c>
      <c r="C97" s="185" t="s">
        <v>650</v>
      </c>
      <c r="D97" s="185" t="s">
        <v>152</v>
      </c>
      <c r="E97" s="181" t="s">
        <v>651</v>
      </c>
      <c r="F97" s="181" t="s">
        <v>0</v>
      </c>
      <c r="G97" s="6" t="s">
        <v>652</v>
      </c>
      <c r="H97" s="181" t="s">
        <v>20</v>
      </c>
      <c r="I97" s="5" t="s">
        <v>5</v>
      </c>
      <c r="J97" s="5" t="s">
        <v>8</v>
      </c>
      <c r="K97" s="200" t="s">
        <v>7</v>
      </c>
      <c r="L97" s="201" t="s">
        <v>653</v>
      </c>
      <c r="M97" s="200" t="s">
        <v>10</v>
      </c>
      <c r="N97" s="202" t="s">
        <v>7</v>
      </c>
      <c r="O97" s="203" t="s">
        <v>654</v>
      </c>
      <c r="P97" s="202" t="s">
        <v>10</v>
      </c>
      <c r="Q97" s="204" t="s">
        <v>7</v>
      </c>
      <c r="R97" s="205" t="s">
        <v>655</v>
      </c>
      <c r="S97" s="204" t="s">
        <v>10</v>
      </c>
      <c r="T97" s="206" t="s">
        <v>656</v>
      </c>
      <c r="U97" s="181" t="s">
        <v>657</v>
      </c>
      <c r="V97" s="181" t="s">
        <v>1</v>
      </c>
      <c r="X97" s="172"/>
      <c r="Y97" s="172"/>
      <c r="Z97" s="172"/>
      <c r="AA97" s="172"/>
      <c r="AB97" s="172"/>
      <c r="AC97" s="172"/>
      <c r="AD97" s="172"/>
      <c r="AE97" s="172"/>
      <c r="AF97" s="172"/>
    </row>
    <row r="98" spans="1:22" ht="41.25" customHeight="1">
      <c r="A98" s="243">
        <v>270</v>
      </c>
      <c r="B98" s="180">
        <v>1</v>
      </c>
      <c r="C98" s="180"/>
      <c r="D98" s="180"/>
      <c r="E98" s="182">
        <v>68.70653685674547</v>
      </c>
      <c r="F98" s="191" t="s">
        <v>801</v>
      </c>
      <c r="G98" s="19" t="s">
        <v>474</v>
      </c>
      <c r="H98" s="8">
        <v>71.9</v>
      </c>
      <c r="I98" s="249" t="s">
        <v>472</v>
      </c>
      <c r="J98" s="190" t="s">
        <v>802</v>
      </c>
      <c r="K98" s="222">
        <v>130</v>
      </c>
      <c r="L98" s="223">
        <v>13</v>
      </c>
      <c r="M98" s="207">
        <f>SUM(K98*L98)</f>
        <v>1690</v>
      </c>
      <c r="N98" s="211">
        <v>125</v>
      </c>
      <c r="O98" s="212">
        <v>13</v>
      </c>
      <c r="P98" s="211">
        <f>SUM(N98*O98)</f>
        <v>1625</v>
      </c>
      <c r="Q98" s="209">
        <v>125</v>
      </c>
      <c r="R98" s="210">
        <v>13</v>
      </c>
      <c r="S98" s="209">
        <f>SUM(Q98*R98)</f>
        <v>1625</v>
      </c>
      <c r="T98" s="224">
        <f>SUM(M98+P98+S98)</f>
        <v>4940</v>
      </c>
      <c r="U98" s="162" t="s">
        <v>868</v>
      </c>
      <c r="V98" s="7" t="s">
        <v>19</v>
      </c>
    </row>
    <row r="99" spans="1:22" ht="41.25" customHeight="1">
      <c r="A99" s="243">
        <v>271</v>
      </c>
      <c r="B99" s="180">
        <v>2</v>
      </c>
      <c r="C99" s="180"/>
      <c r="D99" s="180"/>
      <c r="E99" s="182">
        <v>48.038585209003216</v>
      </c>
      <c r="F99" s="191" t="s">
        <v>803</v>
      </c>
      <c r="G99" s="19" t="s">
        <v>804</v>
      </c>
      <c r="H99" s="8">
        <v>77.75</v>
      </c>
      <c r="I99" s="249" t="s">
        <v>805</v>
      </c>
      <c r="J99" s="190" t="s">
        <v>223</v>
      </c>
      <c r="K99" s="207">
        <v>100</v>
      </c>
      <c r="L99" s="208">
        <v>13</v>
      </c>
      <c r="M99" s="207">
        <f>SUM(K99*L99)</f>
        <v>1300</v>
      </c>
      <c r="N99" s="211">
        <v>100</v>
      </c>
      <c r="O99" s="212">
        <v>12</v>
      </c>
      <c r="P99" s="211">
        <f>SUM(N99*O99)</f>
        <v>1200</v>
      </c>
      <c r="Q99" s="209">
        <v>95</v>
      </c>
      <c r="R99" s="210">
        <v>13</v>
      </c>
      <c r="S99" s="209">
        <f>SUM(Q99*R99)</f>
        <v>1235</v>
      </c>
      <c r="T99" s="220">
        <f>SUM(M99+P99+S99)</f>
        <v>3735</v>
      </c>
      <c r="U99" s="7" t="s">
        <v>359</v>
      </c>
      <c r="V99" s="6" t="s">
        <v>217</v>
      </c>
    </row>
    <row r="100" spans="1:32" s="196" customFormat="1" ht="22.5" customHeight="1">
      <c r="A100" s="6"/>
      <c r="B100" s="388" t="s">
        <v>806</v>
      </c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X100" s="172"/>
      <c r="Y100" s="172"/>
      <c r="Z100" s="172"/>
      <c r="AA100" s="172"/>
      <c r="AB100" s="172"/>
      <c r="AC100" s="172"/>
      <c r="AD100" s="172"/>
      <c r="AE100" s="172"/>
      <c r="AF100" s="172"/>
    </row>
    <row r="101" spans="1:22" s="196" customFormat="1" ht="40.5" customHeight="1">
      <c r="A101" s="181"/>
      <c r="B101" s="181" t="s">
        <v>3</v>
      </c>
      <c r="C101" s="185" t="s">
        <v>650</v>
      </c>
      <c r="D101" s="185" t="s">
        <v>152</v>
      </c>
      <c r="E101" s="181" t="s">
        <v>651</v>
      </c>
      <c r="F101" s="181" t="s">
        <v>0</v>
      </c>
      <c r="G101" s="6" t="s">
        <v>652</v>
      </c>
      <c r="H101" s="181" t="s">
        <v>20</v>
      </c>
      <c r="I101" s="5" t="s">
        <v>5</v>
      </c>
      <c r="J101" s="5" t="s">
        <v>8</v>
      </c>
      <c r="K101" s="200" t="s">
        <v>7</v>
      </c>
      <c r="L101" s="201" t="s">
        <v>653</v>
      </c>
      <c r="M101" s="200" t="s">
        <v>10</v>
      </c>
      <c r="N101" s="202" t="s">
        <v>7</v>
      </c>
      <c r="O101" s="203" t="s">
        <v>654</v>
      </c>
      <c r="P101" s="202" t="s">
        <v>10</v>
      </c>
      <c r="Q101" s="204" t="s">
        <v>7</v>
      </c>
      <c r="R101" s="205" t="s">
        <v>655</v>
      </c>
      <c r="S101" s="204" t="s">
        <v>10</v>
      </c>
      <c r="T101" s="206" t="s">
        <v>656</v>
      </c>
      <c r="U101" s="181" t="s">
        <v>657</v>
      </c>
      <c r="V101" s="181" t="s">
        <v>1</v>
      </c>
    </row>
    <row r="102" spans="1:32" ht="42" customHeight="1">
      <c r="A102" s="243">
        <v>272</v>
      </c>
      <c r="B102" s="218">
        <v>1</v>
      </c>
      <c r="C102" s="219"/>
      <c r="D102" s="180"/>
      <c r="E102" s="182">
        <v>62.722802704363865</v>
      </c>
      <c r="F102" s="191" t="s">
        <v>526</v>
      </c>
      <c r="G102" s="19" t="s">
        <v>527</v>
      </c>
      <c r="H102" s="8">
        <v>81.35</v>
      </c>
      <c r="I102" s="249" t="s">
        <v>525</v>
      </c>
      <c r="J102" s="190" t="s">
        <v>121</v>
      </c>
      <c r="K102" s="222">
        <v>132.5</v>
      </c>
      <c r="L102" s="223">
        <v>13</v>
      </c>
      <c r="M102" s="207">
        <f aca="true" t="shared" si="0" ref="M102:M109">SUM(K102*L102)</f>
        <v>1722.5</v>
      </c>
      <c r="N102" s="211">
        <v>130</v>
      </c>
      <c r="O102" s="212">
        <v>13</v>
      </c>
      <c r="P102" s="211">
        <f aca="true" t="shared" si="1" ref="P102:P109">SUM(N102*O102)</f>
        <v>1690</v>
      </c>
      <c r="Q102" s="209">
        <v>130</v>
      </c>
      <c r="R102" s="210">
        <v>13</v>
      </c>
      <c r="S102" s="209">
        <f aca="true" t="shared" si="2" ref="S102:S109">SUM(Q102*R102)</f>
        <v>1690</v>
      </c>
      <c r="T102" s="224">
        <f aca="true" t="shared" si="3" ref="T102:T109">SUM(M102+P102+S102)</f>
        <v>5102.5</v>
      </c>
      <c r="U102" s="6" t="s">
        <v>635</v>
      </c>
      <c r="V102" s="7" t="s">
        <v>52</v>
      </c>
      <c r="X102" s="196"/>
      <c r="Y102" s="196"/>
      <c r="Z102" s="196"/>
      <c r="AA102" s="196"/>
      <c r="AB102" s="196"/>
      <c r="AC102" s="196"/>
      <c r="AD102" s="196"/>
      <c r="AE102" s="196"/>
      <c r="AF102" s="196"/>
    </row>
    <row r="103" spans="1:22" ht="42" customHeight="1">
      <c r="A103" s="243">
        <v>273</v>
      </c>
      <c r="B103" s="218">
        <v>2</v>
      </c>
      <c r="C103" s="180"/>
      <c r="D103" s="180"/>
      <c r="E103" s="182">
        <v>56.87044307347168</v>
      </c>
      <c r="F103" s="191" t="s">
        <v>746</v>
      </c>
      <c r="G103" s="19" t="s">
        <v>747</v>
      </c>
      <c r="H103" s="8">
        <v>89.15</v>
      </c>
      <c r="I103" s="247" t="s">
        <v>748</v>
      </c>
      <c r="J103" s="190" t="s">
        <v>743</v>
      </c>
      <c r="K103" s="207">
        <v>130</v>
      </c>
      <c r="L103" s="208">
        <v>13</v>
      </c>
      <c r="M103" s="207">
        <f t="shared" si="0"/>
        <v>1690</v>
      </c>
      <c r="N103" s="211">
        <v>130</v>
      </c>
      <c r="O103" s="212">
        <v>13</v>
      </c>
      <c r="P103" s="211">
        <f t="shared" si="1"/>
        <v>1690</v>
      </c>
      <c r="Q103" s="209">
        <v>130</v>
      </c>
      <c r="R103" s="210">
        <v>13</v>
      </c>
      <c r="S103" s="209">
        <f t="shared" si="2"/>
        <v>1690</v>
      </c>
      <c r="T103" s="220">
        <f t="shared" si="3"/>
        <v>5070</v>
      </c>
      <c r="U103" s="6" t="s">
        <v>459</v>
      </c>
      <c r="V103" s="7" t="s">
        <v>13</v>
      </c>
    </row>
    <row r="104" spans="1:22" ht="42" customHeight="1">
      <c r="A104" s="243">
        <v>274</v>
      </c>
      <c r="B104" s="218">
        <v>3</v>
      </c>
      <c r="C104" s="180"/>
      <c r="D104" s="180"/>
      <c r="E104" s="182">
        <v>55.4646405610754</v>
      </c>
      <c r="F104" s="191" t="s">
        <v>807</v>
      </c>
      <c r="G104" s="19" t="s">
        <v>808</v>
      </c>
      <c r="H104" s="8">
        <v>85.55</v>
      </c>
      <c r="I104" s="249" t="s">
        <v>809</v>
      </c>
      <c r="J104" s="190" t="s">
        <v>810</v>
      </c>
      <c r="K104" s="207">
        <v>122.5</v>
      </c>
      <c r="L104" s="208">
        <v>13</v>
      </c>
      <c r="M104" s="207">
        <f t="shared" si="0"/>
        <v>1592.5</v>
      </c>
      <c r="N104" s="211">
        <v>122.5</v>
      </c>
      <c r="O104" s="212">
        <v>13</v>
      </c>
      <c r="P104" s="211">
        <f t="shared" si="1"/>
        <v>1592.5</v>
      </c>
      <c r="Q104" s="209">
        <v>120</v>
      </c>
      <c r="R104" s="210">
        <v>13</v>
      </c>
      <c r="S104" s="209">
        <f t="shared" si="2"/>
        <v>1560</v>
      </c>
      <c r="T104" s="220">
        <f t="shared" si="3"/>
        <v>4745</v>
      </c>
      <c r="U104" s="162" t="s">
        <v>459</v>
      </c>
      <c r="V104" s="7" t="s">
        <v>190</v>
      </c>
    </row>
    <row r="105" spans="1:22" ht="42" customHeight="1">
      <c r="A105" s="243">
        <v>275</v>
      </c>
      <c r="B105" s="218">
        <v>4</v>
      </c>
      <c r="C105" s="180"/>
      <c r="D105" s="180"/>
      <c r="E105" s="182">
        <v>53.13549832026876</v>
      </c>
      <c r="F105" s="191" t="s">
        <v>78</v>
      </c>
      <c r="G105" s="19" t="s">
        <v>79</v>
      </c>
      <c r="H105" s="8">
        <v>89.3</v>
      </c>
      <c r="I105" s="249" t="s">
        <v>139</v>
      </c>
      <c r="J105" s="190" t="s">
        <v>223</v>
      </c>
      <c r="K105" s="207">
        <v>130</v>
      </c>
      <c r="L105" s="208">
        <v>13</v>
      </c>
      <c r="M105" s="207">
        <f t="shared" si="0"/>
        <v>1690</v>
      </c>
      <c r="N105" s="211">
        <v>130</v>
      </c>
      <c r="O105" s="212">
        <v>11</v>
      </c>
      <c r="P105" s="211">
        <f t="shared" si="1"/>
        <v>1430</v>
      </c>
      <c r="Q105" s="209">
        <v>125</v>
      </c>
      <c r="R105" s="210">
        <v>13</v>
      </c>
      <c r="S105" s="209">
        <f t="shared" si="2"/>
        <v>1625</v>
      </c>
      <c r="T105" s="220">
        <f t="shared" si="3"/>
        <v>4745</v>
      </c>
      <c r="U105" s="6" t="s">
        <v>459</v>
      </c>
      <c r="V105" s="7" t="s">
        <v>13</v>
      </c>
    </row>
    <row r="106" spans="1:22" ht="42" customHeight="1">
      <c r="A106" s="243">
        <v>276</v>
      </c>
      <c r="B106" s="218">
        <v>5</v>
      </c>
      <c r="C106" s="180"/>
      <c r="D106" s="180"/>
      <c r="E106" s="182">
        <v>48.75</v>
      </c>
      <c r="F106" s="191" t="s">
        <v>811</v>
      </c>
      <c r="G106" s="19" t="s">
        <v>812</v>
      </c>
      <c r="H106" s="8">
        <v>84</v>
      </c>
      <c r="I106" s="249" t="s">
        <v>813</v>
      </c>
      <c r="J106" s="190" t="s">
        <v>814</v>
      </c>
      <c r="K106" s="207">
        <v>105</v>
      </c>
      <c r="L106" s="208">
        <v>13</v>
      </c>
      <c r="M106" s="207">
        <f t="shared" si="0"/>
        <v>1365</v>
      </c>
      <c r="N106" s="211">
        <v>105</v>
      </c>
      <c r="O106" s="212">
        <v>13</v>
      </c>
      <c r="P106" s="211">
        <f t="shared" si="1"/>
        <v>1365</v>
      </c>
      <c r="Q106" s="209">
        <v>105</v>
      </c>
      <c r="R106" s="210">
        <v>13</v>
      </c>
      <c r="S106" s="209">
        <f t="shared" si="2"/>
        <v>1365</v>
      </c>
      <c r="T106" s="220">
        <f t="shared" si="3"/>
        <v>4095</v>
      </c>
      <c r="U106" s="6" t="s">
        <v>865</v>
      </c>
      <c r="V106" s="7" t="s">
        <v>13</v>
      </c>
    </row>
    <row r="107" spans="1:22" ht="42" customHeight="1">
      <c r="A107" s="243">
        <v>277</v>
      </c>
      <c r="B107" s="180">
        <v>6</v>
      </c>
      <c r="C107" s="180"/>
      <c r="D107" s="180"/>
      <c r="E107" s="182">
        <v>33.352240499149175</v>
      </c>
      <c r="F107" s="191" t="s">
        <v>815</v>
      </c>
      <c r="G107" s="19" t="s">
        <v>816</v>
      </c>
      <c r="H107" s="8">
        <v>88.15</v>
      </c>
      <c r="I107" s="247" t="s">
        <v>817</v>
      </c>
      <c r="J107" s="190" t="s">
        <v>818</v>
      </c>
      <c r="K107" s="207">
        <v>82.5</v>
      </c>
      <c r="L107" s="208">
        <v>12</v>
      </c>
      <c r="M107" s="207">
        <f t="shared" si="0"/>
        <v>990</v>
      </c>
      <c r="N107" s="211">
        <v>75</v>
      </c>
      <c r="O107" s="212">
        <v>13</v>
      </c>
      <c r="P107" s="211">
        <f t="shared" si="1"/>
        <v>975</v>
      </c>
      <c r="Q107" s="209">
        <v>75</v>
      </c>
      <c r="R107" s="210">
        <v>13</v>
      </c>
      <c r="S107" s="209">
        <f t="shared" si="2"/>
        <v>975</v>
      </c>
      <c r="T107" s="220">
        <f t="shared" si="3"/>
        <v>2940</v>
      </c>
      <c r="U107" s="6" t="s">
        <v>347</v>
      </c>
      <c r="V107" s="7" t="s">
        <v>218</v>
      </c>
    </row>
    <row r="108" spans="1:22" ht="42" customHeight="1">
      <c r="A108" s="243">
        <v>278</v>
      </c>
      <c r="B108" s="180">
        <v>7</v>
      </c>
      <c r="C108" s="180"/>
      <c r="D108" s="180"/>
      <c r="E108" s="182">
        <v>30.709101060859854</v>
      </c>
      <c r="F108" s="191" t="s">
        <v>304</v>
      </c>
      <c r="G108" s="19" t="s">
        <v>819</v>
      </c>
      <c r="H108" s="8">
        <v>89.55</v>
      </c>
      <c r="I108" s="247" t="s">
        <v>63</v>
      </c>
      <c r="J108" s="190" t="s">
        <v>117</v>
      </c>
      <c r="K108" s="207">
        <v>85</v>
      </c>
      <c r="L108" s="208">
        <v>11</v>
      </c>
      <c r="M108" s="207">
        <f t="shared" si="0"/>
        <v>935</v>
      </c>
      <c r="N108" s="211">
        <v>82.5</v>
      </c>
      <c r="O108" s="212">
        <v>12</v>
      </c>
      <c r="P108" s="211">
        <f t="shared" si="1"/>
        <v>990</v>
      </c>
      <c r="Q108" s="209">
        <v>82.5</v>
      </c>
      <c r="R108" s="210">
        <v>10</v>
      </c>
      <c r="S108" s="209">
        <f t="shared" si="2"/>
        <v>825</v>
      </c>
      <c r="T108" s="220">
        <f t="shared" si="3"/>
        <v>2750</v>
      </c>
      <c r="U108" s="6" t="s">
        <v>347</v>
      </c>
      <c r="V108" s="7" t="s">
        <v>13</v>
      </c>
    </row>
    <row r="109" spans="1:22" ht="42" customHeight="1">
      <c r="A109" s="243">
        <v>279</v>
      </c>
      <c r="B109" s="180">
        <v>8</v>
      </c>
      <c r="C109" s="180"/>
      <c r="D109" s="180"/>
      <c r="E109" s="182">
        <v>31.221064814814813</v>
      </c>
      <c r="F109" s="191" t="s">
        <v>820</v>
      </c>
      <c r="G109" s="19" t="s">
        <v>821</v>
      </c>
      <c r="H109" s="8">
        <v>86.4</v>
      </c>
      <c r="I109" s="247" t="s">
        <v>822</v>
      </c>
      <c r="J109" s="190" t="s">
        <v>823</v>
      </c>
      <c r="K109" s="207">
        <v>70</v>
      </c>
      <c r="L109" s="208">
        <v>13</v>
      </c>
      <c r="M109" s="207">
        <f t="shared" si="0"/>
        <v>910</v>
      </c>
      <c r="N109" s="211">
        <v>70</v>
      </c>
      <c r="O109" s="212">
        <v>13</v>
      </c>
      <c r="P109" s="211">
        <f t="shared" si="1"/>
        <v>910</v>
      </c>
      <c r="Q109" s="209">
        <v>67.5</v>
      </c>
      <c r="R109" s="210">
        <v>13</v>
      </c>
      <c r="S109" s="209">
        <f t="shared" si="2"/>
        <v>877.5</v>
      </c>
      <c r="T109" s="220">
        <f t="shared" si="3"/>
        <v>2697.5</v>
      </c>
      <c r="U109" s="6" t="s">
        <v>351</v>
      </c>
      <c r="V109" s="7" t="s">
        <v>13</v>
      </c>
    </row>
    <row r="110" spans="1:32" s="196" customFormat="1" ht="22.5" customHeight="1">
      <c r="A110" s="6"/>
      <c r="B110" s="388" t="s">
        <v>824</v>
      </c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X110" s="172"/>
      <c r="Y110" s="172"/>
      <c r="Z110" s="172"/>
      <c r="AA110" s="172"/>
      <c r="AB110" s="172"/>
      <c r="AC110" s="172"/>
      <c r="AD110" s="172"/>
      <c r="AE110" s="172"/>
      <c r="AF110" s="172"/>
    </row>
    <row r="111" spans="1:32" s="196" customFormat="1" ht="40.5" customHeight="1">
      <c r="A111" s="181"/>
      <c r="B111" s="181" t="s">
        <v>3</v>
      </c>
      <c r="C111" s="185" t="s">
        <v>650</v>
      </c>
      <c r="D111" s="185" t="s">
        <v>152</v>
      </c>
      <c r="E111" s="181" t="s">
        <v>651</v>
      </c>
      <c r="F111" s="181" t="s">
        <v>0</v>
      </c>
      <c r="G111" s="6" t="s">
        <v>652</v>
      </c>
      <c r="H111" s="181" t="s">
        <v>20</v>
      </c>
      <c r="I111" s="5" t="s">
        <v>5</v>
      </c>
      <c r="J111" s="5" t="s">
        <v>8</v>
      </c>
      <c r="K111" s="200" t="s">
        <v>7</v>
      </c>
      <c r="L111" s="201" t="s">
        <v>653</v>
      </c>
      <c r="M111" s="200" t="s">
        <v>10</v>
      </c>
      <c r="N111" s="202" t="s">
        <v>7</v>
      </c>
      <c r="O111" s="203" t="s">
        <v>654</v>
      </c>
      <c r="P111" s="202" t="s">
        <v>10</v>
      </c>
      <c r="Q111" s="204" t="s">
        <v>7</v>
      </c>
      <c r="R111" s="205" t="s">
        <v>655</v>
      </c>
      <c r="S111" s="204" t="s">
        <v>10</v>
      </c>
      <c r="T111" s="206" t="s">
        <v>656</v>
      </c>
      <c r="U111" s="181" t="s">
        <v>657</v>
      </c>
      <c r="V111" s="181" t="s">
        <v>1</v>
      </c>
      <c r="X111" s="172"/>
      <c r="Y111" s="172"/>
      <c r="Z111" s="172"/>
      <c r="AA111" s="172"/>
      <c r="AB111" s="172"/>
      <c r="AC111" s="172"/>
      <c r="AD111" s="172"/>
      <c r="AE111" s="172"/>
      <c r="AF111" s="172"/>
    </row>
    <row r="112" spans="1:32" ht="41.25" customHeight="1">
      <c r="A112" s="243">
        <v>280</v>
      </c>
      <c r="B112" s="218">
        <v>1</v>
      </c>
      <c r="C112" s="219"/>
      <c r="D112" s="180"/>
      <c r="E112" s="182">
        <v>55.38421327757449</v>
      </c>
      <c r="F112" s="191" t="s">
        <v>825</v>
      </c>
      <c r="G112" s="19" t="s">
        <v>826</v>
      </c>
      <c r="H112" s="8">
        <v>95.65</v>
      </c>
      <c r="I112" s="249" t="s">
        <v>827</v>
      </c>
      <c r="J112" s="190" t="s">
        <v>470</v>
      </c>
      <c r="K112" s="207">
        <v>137.5</v>
      </c>
      <c r="L112" s="208">
        <v>13</v>
      </c>
      <c r="M112" s="207">
        <f>SUM(K112*L112)</f>
        <v>1787.5</v>
      </c>
      <c r="N112" s="211">
        <v>135</v>
      </c>
      <c r="O112" s="212">
        <v>13</v>
      </c>
      <c r="P112" s="211">
        <f>SUM(N112*O112)</f>
        <v>1755</v>
      </c>
      <c r="Q112" s="209">
        <v>135</v>
      </c>
      <c r="R112" s="210">
        <v>13</v>
      </c>
      <c r="S112" s="209">
        <f>SUM(Q112*R112)</f>
        <v>1755</v>
      </c>
      <c r="T112" s="224">
        <f>SUM(M112+P112+S112)</f>
        <v>5297.5</v>
      </c>
      <c r="U112" s="6" t="s">
        <v>635</v>
      </c>
      <c r="V112" s="7" t="s">
        <v>471</v>
      </c>
      <c r="X112" s="196"/>
      <c r="Y112" s="196"/>
      <c r="Z112" s="196"/>
      <c r="AA112" s="196"/>
      <c r="AB112" s="196"/>
      <c r="AC112" s="196"/>
      <c r="AD112" s="196"/>
      <c r="AE112" s="196"/>
      <c r="AF112" s="196"/>
    </row>
    <row r="113" spans="1:32" ht="41.25" customHeight="1">
      <c r="A113" s="243">
        <v>281</v>
      </c>
      <c r="B113" s="218">
        <v>2</v>
      </c>
      <c r="C113" s="219"/>
      <c r="D113" s="180"/>
      <c r="E113" s="182">
        <v>55.421052631578945</v>
      </c>
      <c r="F113" s="191" t="s">
        <v>828</v>
      </c>
      <c r="G113" s="19" t="s">
        <v>829</v>
      </c>
      <c r="H113" s="8">
        <v>95</v>
      </c>
      <c r="I113" s="249" t="s">
        <v>830</v>
      </c>
      <c r="J113" s="190" t="s">
        <v>831</v>
      </c>
      <c r="K113" s="207">
        <v>135</v>
      </c>
      <c r="L113" s="208">
        <v>13</v>
      </c>
      <c r="M113" s="207">
        <f aca="true" t="shared" si="4" ref="M113:M120">SUM(K113*L113)</f>
        <v>1755</v>
      </c>
      <c r="N113" s="211">
        <v>135</v>
      </c>
      <c r="O113" s="212">
        <v>13</v>
      </c>
      <c r="P113" s="211">
        <f aca="true" t="shared" si="5" ref="P113:P120">SUM(N113*O113)</f>
        <v>1755</v>
      </c>
      <c r="Q113" s="209">
        <v>135</v>
      </c>
      <c r="R113" s="210">
        <v>13</v>
      </c>
      <c r="S113" s="209">
        <f aca="true" t="shared" si="6" ref="S113:S120">SUM(Q113*R113)</f>
        <v>1755</v>
      </c>
      <c r="T113" s="220">
        <f>SUM(M113+P113+S113)</f>
        <v>5265</v>
      </c>
      <c r="U113" s="7" t="s">
        <v>459</v>
      </c>
      <c r="V113" s="6" t="s">
        <v>218</v>
      </c>
      <c r="X113" s="196"/>
      <c r="Y113" s="196"/>
      <c r="Z113" s="196"/>
      <c r="AA113" s="196"/>
      <c r="AB113" s="196"/>
      <c r="AC113" s="196"/>
      <c r="AD113" s="196"/>
      <c r="AE113" s="196"/>
      <c r="AF113" s="196"/>
    </row>
    <row r="114" spans="1:22" ht="41.25" customHeight="1">
      <c r="A114" s="243">
        <v>282</v>
      </c>
      <c r="B114" s="218">
        <v>3</v>
      </c>
      <c r="C114" s="219"/>
      <c r="D114" s="180"/>
      <c r="E114" s="182">
        <v>51.075</v>
      </c>
      <c r="F114" s="191" t="s">
        <v>54</v>
      </c>
      <c r="G114" s="19" t="s">
        <v>53</v>
      </c>
      <c r="H114" s="8">
        <v>100</v>
      </c>
      <c r="I114" s="249" t="s">
        <v>55</v>
      </c>
      <c r="J114" s="190" t="s">
        <v>121</v>
      </c>
      <c r="K114" s="222">
        <v>145</v>
      </c>
      <c r="L114" s="223">
        <v>13</v>
      </c>
      <c r="M114" s="207">
        <f t="shared" si="4"/>
        <v>1885</v>
      </c>
      <c r="N114" s="211">
        <v>142.5</v>
      </c>
      <c r="O114" s="212">
        <v>12</v>
      </c>
      <c r="P114" s="211">
        <f t="shared" si="5"/>
        <v>1710</v>
      </c>
      <c r="Q114" s="209">
        <v>137.5</v>
      </c>
      <c r="R114" s="210">
        <v>11</v>
      </c>
      <c r="S114" s="209">
        <f t="shared" si="6"/>
        <v>1512.5</v>
      </c>
      <c r="T114" s="220">
        <f aca="true" t="shared" si="7" ref="T114:T120">SUM(M114+P114+S114)</f>
        <v>5107.5</v>
      </c>
      <c r="U114" s="6" t="s">
        <v>1186</v>
      </c>
      <c r="V114" s="7" t="s">
        <v>13</v>
      </c>
    </row>
    <row r="115" spans="1:22" ht="41.25" customHeight="1">
      <c r="A115" s="243">
        <v>283</v>
      </c>
      <c r="B115" s="218">
        <v>4</v>
      </c>
      <c r="C115" s="180"/>
      <c r="D115" s="180"/>
      <c r="E115" s="182">
        <v>46.531346351490235</v>
      </c>
      <c r="F115" s="191" t="s">
        <v>832</v>
      </c>
      <c r="G115" s="19" t="s">
        <v>833</v>
      </c>
      <c r="H115" s="8">
        <v>97.3</v>
      </c>
      <c r="I115" s="249" t="s">
        <v>834</v>
      </c>
      <c r="J115" s="190" t="s">
        <v>117</v>
      </c>
      <c r="K115" s="207">
        <v>122.5</v>
      </c>
      <c r="L115" s="208">
        <v>13</v>
      </c>
      <c r="M115" s="207">
        <f t="shared" si="4"/>
        <v>1592.5</v>
      </c>
      <c r="N115" s="211">
        <v>120</v>
      </c>
      <c r="O115" s="212">
        <v>12</v>
      </c>
      <c r="P115" s="211">
        <f t="shared" si="5"/>
        <v>1440</v>
      </c>
      <c r="Q115" s="209">
        <v>115</v>
      </c>
      <c r="R115" s="210">
        <v>13</v>
      </c>
      <c r="S115" s="209">
        <f t="shared" si="6"/>
        <v>1495</v>
      </c>
      <c r="T115" s="220">
        <f t="shared" si="7"/>
        <v>4527.5</v>
      </c>
      <c r="U115" s="6" t="s">
        <v>359</v>
      </c>
      <c r="V115" s="7" t="s">
        <v>32</v>
      </c>
    </row>
    <row r="116" spans="1:22" ht="41.25" customHeight="1">
      <c r="A116" s="243">
        <v>284</v>
      </c>
      <c r="B116" s="218">
        <v>5</v>
      </c>
      <c r="C116" s="180"/>
      <c r="D116" s="180"/>
      <c r="E116" s="182">
        <v>47.456738332459366</v>
      </c>
      <c r="F116" s="191" t="s">
        <v>575</v>
      </c>
      <c r="G116" s="19" t="s">
        <v>576</v>
      </c>
      <c r="H116" s="8">
        <v>95.35</v>
      </c>
      <c r="I116" s="249" t="s">
        <v>574</v>
      </c>
      <c r="J116" s="190" t="s">
        <v>151</v>
      </c>
      <c r="K116" s="207">
        <v>122.5</v>
      </c>
      <c r="L116" s="208">
        <v>12</v>
      </c>
      <c r="M116" s="207">
        <f t="shared" si="4"/>
        <v>1470</v>
      </c>
      <c r="N116" s="211">
        <v>117.5</v>
      </c>
      <c r="O116" s="212">
        <v>13</v>
      </c>
      <c r="P116" s="211">
        <f t="shared" si="5"/>
        <v>1527.5</v>
      </c>
      <c r="Q116" s="209">
        <v>117.5</v>
      </c>
      <c r="R116" s="210">
        <v>13</v>
      </c>
      <c r="S116" s="209">
        <f t="shared" si="6"/>
        <v>1527.5</v>
      </c>
      <c r="T116" s="220">
        <f t="shared" si="7"/>
        <v>4525</v>
      </c>
      <c r="U116" s="6" t="s">
        <v>359</v>
      </c>
      <c r="V116" s="7" t="s">
        <v>220</v>
      </c>
    </row>
    <row r="117" spans="1:32" ht="41.25" customHeight="1">
      <c r="A117" s="243">
        <v>285</v>
      </c>
      <c r="B117" s="180">
        <v>6</v>
      </c>
      <c r="C117" s="180"/>
      <c r="D117" s="180"/>
      <c r="E117" s="182">
        <v>46.27717391304348</v>
      </c>
      <c r="F117" s="191" t="s">
        <v>306</v>
      </c>
      <c r="G117" s="19" t="s">
        <v>307</v>
      </c>
      <c r="H117" s="8">
        <v>92</v>
      </c>
      <c r="I117" s="249" t="s">
        <v>308</v>
      </c>
      <c r="J117" s="190" t="s">
        <v>476</v>
      </c>
      <c r="K117" s="207">
        <v>110</v>
      </c>
      <c r="L117" s="208">
        <v>13</v>
      </c>
      <c r="M117" s="207">
        <f t="shared" si="4"/>
        <v>1430</v>
      </c>
      <c r="N117" s="211">
        <v>110</v>
      </c>
      <c r="O117" s="212">
        <v>13</v>
      </c>
      <c r="P117" s="211">
        <f t="shared" si="5"/>
        <v>1430</v>
      </c>
      <c r="Q117" s="209">
        <v>107.5</v>
      </c>
      <c r="R117" s="210">
        <v>13</v>
      </c>
      <c r="S117" s="209">
        <f t="shared" si="6"/>
        <v>1397.5</v>
      </c>
      <c r="T117" s="220">
        <f t="shared" si="7"/>
        <v>4257.5</v>
      </c>
      <c r="U117" s="6" t="s">
        <v>359</v>
      </c>
      <c r="V117" s="7" t="s">
        <v>32</v>
      </c>
      <c r="X117" s="196"/>
      <c r="Y117" s="196"/>
      <c r="Z117" s="196"/>
      <c r="AA117" s="196"/>
      <c r="AB117" s="196"/>
      <c r="AC117" s="196"/>
      <c r="AD117" s="196"/>
      <c r="AE117" s="196"/>
      <c r="AF117" s="196"/>
    </row>
    <row r="118" spans="1:32" ht="41.25" customHeight="1">
      <c r="A118" s="243">
        <v>286</v>
      </c>
      <c r="B118" s="180">
        <v>7</v>
      </c>
      <c r="C118" s="180"/>
      <c r="D118" s="180"/>
      <c r="E118" s="182">
        <v>44.333683105981116</v>
      </c>
      <c r="F118" s="191" t="s">
        <v>75</v>
      </c>
      <c r="G118" s="19" t="s">
        <v>76</v>
      </c>
      <c r="H118" s="8">
        <v>95.3</v>
      </c>
      <c r="I118" s="249" t="s">
        <v>77</v>
      </c>
      <c r="J118" s="190" t="s">
        <v>223</v>
      </c>
      <c r="K118" s="207">
        <v>110</v>
      </c>
      <c r="L118" s="208">
        <v>13</v>
      </c>
      <c r="M118" s="207">
        <f t="shared" si="4"/>
        <v>1430</v>
      </c>
      <c r="N118" s="211">
        <v>110</v>
      </c>
      <c r="O118" s="212">
        <v>13</v>
      </c>
      <c r="P118" s="211">
        <f t="shared" si="5"/>
        <v>1430</v>
      </c>
      <c r="Q118" s="209">
        <v>105</v>
      </c>
      <c r="R118" s="210">
        <v>13</v>
      </c>
      <c r="S118" s="209">
        <f t="shared" si="6"/>
        <v>1365</v>
      </c>
      <c r="T118" s="220">
        <f t="shared" si="7"/>
        <v>4225</v>
      </c>
      <c r="U118" s="6" t="s">
        <v>359</v>
      </c>
      <c r="V118" s="6" t="s">
        <v>13</v>
      </c>
      <c r="X118" s="196"/>
      <c r="Y118" s="196"/>
      <c r="Z118" s="196"/>
      <c r="AA118" s="196"/>
      <c r="AB118" s="196"/>
      <c r="AC118" s="196"/>
      <c r="AD118" s="196"/>
      <c r="AE118" s="196"/>
      <c r="AF118" s="196"/>
    </row>
    <row r="119" spans="1:22" ht="41.25" customHeight="1">
      <c r="A119" s="243">
        <v>287</v>
      </c>
      <c r="B119" s="180">
        <v>8</v>
      </c>
      <c r="C119" s="180"/>
      <c r="D119" s="180"/>
      <c r="E119" s="182">
        <v>33.79204892966361</v>
      </c>
      <c r="F119" s="191" t="s">
        <v>835</v>
      </c>
      <c r="G119" s="19" t="s">
        <v>836</v>
      </c>
      <c r="H119" s="8">
        <v>98.1</v>
      </c>
      <c r="I119" s="249" t="s">
        <v>837</v>
      </c>
      <c r="J119" s="190" t="s">
        <v>117</v>
      </c>
      <c r="K119" s="207">
        <v>85</v>
      </c>
      <c r="L119" s="208">
        <v>13</v>
      </c>
      <c r="M119" s="207">
        <f t="shared" si="4"/>
        <v>1105</v>
      </c>
      <c r="N119" s="211">
        <v>85</v>
      </c>
      <c r="O119" s="212">
        <v>13</v>
      </c>
      <c r="P119" s="211">
        <f t="shared" si="5"/>
        <v>1105</v>
      </c>
      <c r="Q119" s="209">
        <v>85</v>
      </c>
      <c r="R119" s="210">
        <v>13</v>
      </c>
      <c r="S119" s="209">
        <f t="shared" si="6"/>
        <v>1105</v>
      </c>
      <c r="T119" s="220">
        <f t="shared" si="7"/>
        <v>3315</v>
      </c>
      <c r="U119" s="6" t="s">
        <v>347</v>
      </c>
      <c r="V119" s="7" t="s">
        <v>32</v>
      </c>
    </row>
    <row r="120" spans="1:22" ht="41.25" customHeight="1">
      <c r="A120" s="243">
        <v>288</v>
      </c>
      <c r="B120" s="180">
        <v>9</v>
      </c>
      <c r="C120" s="180"/>
      <c r="D120" s="180"/>
      <c r="E120" s="182">
        <v>33.69905956112853</v>
      </c>
      <c r="F120" s="191" t="s">
        <v>534</v>
      </c>
      <c r="G120" s="19" t="s">
        <v>535</v>
      </c>
      <c r="H120" s="8">
        <v>95.7</v>
      </c>
      <c r="I120" s="249" t="s">
        <v>533</v>
      </c>
      <c r="J120" s="190" t="s">
        <v>151</v>
      </c>
      <c r="K120" s="207">
        <v>105</v>
      </c>
      <c r="L120" s="208">
        <v>9</v>
      </c>
      <c r="M120" s="207">
        <f t="shared" si="4"/>
        <v>945</v>
      </c>
      <c r="N120" s="211">
        <v>95</v>
      </c>
      <c r="O120" s="212">
        <v>13</v>
      </c>
      <c r="P120" s="211">
        <f t="shared" si="5"/>
        <v>1235</v>
      </c>
      <c r="Q120" s="209">
        <v>95</v>
      </c>
      <c r="R120" s="210">
        <v>11</v>
      </c>
      <c r="S120" s="209">
        <f t="shared" si="6"/>
        <v>1045</v>
      </c>
      <c r="T120" s="220">
        <f t="shared" si="7"/>
        <v>3225</v>
      </c>
      <c r="U120" s="6" t="s">
        <v>347</v>
      </c>
      <c r="V120" s="7" t="s">
        <v>220</v>
      </c>
    </row>
    <row r="121" spans="1:22" s="196" customFormat="1" ht="22.5" customHeight="1">
      <c r="A121" s="6"/>
      <c r="B121" s="388" t="s">
        <v>838</v>
      </c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</row>
    <row r="122" spans="1:22" s="196" customFormat="1" ht="40.5" customHeight="1">
      <c r="A122" s="181"/>
      <c r="B122" s="181" t="s">
        <v>3</v>
      </c>
      <c r="C122" s="185" t="s">
        <v>650</v>
      </c>
      <c r="D122" s="185" t="s">
        <v>152</v>
      </c>
      <c r="E122" s="181" t="s">
        <v>651</v>
      </c>
      <c r="F122" s="181" t="s">
        <v>0</v>
      </c>
      <c r="G122" s="6" t="s">
        <v>652</v>
      </c>
      <c r="H122" s="181" t="s">
        <v>20</v>
      </c>
      <c r="I122" s="5" t="s">
        <v>5</v>
      </c>
      <c r="J122" s="5" t="s">
        <v>8</v>
      </c>
      <c r="K122" s="200" t="s">
        <v>7</v>
      </c>
      <c r="L122" s="201" t="s">
        <v>653</v>
      </c>
      <c r="M122" s="200" t="s">
        <v>10</v>
      </c>
      <c r="N122" s="202" t="s">
        <v>7</v>
      </c>
      <c r="O122" s="203" t="s">
        <v>654</v>
      </c>
      <c r="P122" s="202" t="s">
        <v>10</v>
      </c>
      <c r="Q122" s="204" t="s">
        <v>7</v>
      </c>
      <c r="R122" s="205" t="s">
        <v>655</v>
      </c>
      <c r="S122" s="204" t="s">
        <v>10</v>
      </c>
      <c r="T122" s="206" t="s">
        <v>656</v>
      </c>
      <c r="U122" s="181" t="s">
        <v>657</v>
      </c>
      <c r="V122" s="181" t="s">
        <v>1</v>
      </c>
    </row>
    <row r="123" spans="1:22" ht="42" customHeight="1">
      <c r="A123" s="243">
        <v>289</v>
      </c>
      <c r="B123" s="218">
        <v>1</v>
      </c>
      <c r="C123" s="219"/>
      <c r="D123" s="180"/>
      <c r="E123" s="182">
        <v>52.63409961685824</v>
      </c>
      <c r="F123" s="191" t="s">
        <v>839</v>
      </c>
      <c r="G123" s="19" t="s">
        <v>840</v>
      </c>
      <c r="H123" s="8">
        <v>104.4</v>
      </c>
      <c r="I123" s="249" t="s">
        <v>841</v>
      </c>
      <c r="J123" s="190" t="s">
        <v>743</v>
      </c>
      <c r="K123" s="207">
        <v>150</v>
      </c>
      <c r="L123" s="208">
        <v>13</v>
      </c>
      <c r="M123" s="207">
        <f>SUM(K123*L123)</f>
        <v>1950</v>
      </c>
      <c r="N123" s="211">
        <v>150</v>
      </c>
      <c r="O123" s="212">
        <v>13</v>
      </c>
      <c r="P123" s="211">
        <f>SUM(N123*O123)</f>
        <v>1950</v>
      </c>
      <c r="Q123" s="209">
        <v>145</v>
      </c>
      <c r="R123" s="210">
        <v>11</v>
      </c>
      <c r="S123" s="209">
        <f>SUM(Q123*R123)</f>
        <v>1595</v>
      </c>
      <c r="T123" s="224">
        <f>SUM(M123+P123+S123)</f>
        <v>5495</v>
      </c>
      <c r="U123" s="6" t="s">
        <v>864</v>
      </c>
      <c r="V123" s="7" t="s">
        <v>32</v>
      </c>
    </row>
    <row r="124" spans="1:22" ht="42" customHeight="1">
      <c r="A124" s="243">
        <v>290</v>
      </c>
      <c r="B124" s="218">
        <v>2</v>
      </c>
      <c r="C124" s="219"/>
      <c r="D124" s="180"/>
      <c r="E124" s="182">
        <v>49.861111111111114</v>
      </c>
      <c r="F124" s="191" t="s">
        <v>542</v>
      </c>
      <c r="G124" s="19" t="s">
        <v>543</v>
      </c>
      <c r="H124" s="8">
        <v>108</v>
      </c>
      <c r="I124" s="249" t="s">
        <v>541</v>
      </c>
      <c r="J124" s="190" t="s">
        <v>544</v>
      </c>
      <c r="K124" s="207">
        <v>155</v>
      </c>
      <c r="L124" s="208">
        <v>10</v>
      </c>
      <c r="M124" s="207">
        <f>SUM(K124*L124)</f>
        <v>1550</v>
      </c>
      <c r="N124" s="211">
        <v>145</v>
      </c>
      <c r="O124" s="212">
        <v>13</v>
      </c>
      <c r="P124" s="211">
        <f>SUM(N124*O124)</f>
        <v>1885</v>
      </c>
      <c r="Q124" s="209">
        <v>150</v>
      </c>
      <c r="R124" s="210">
        <v>13</v>
      </c>
      <c r="S124" s="209">
        <v>1950</v>
      </c>
      <c r="T124" s="220">
        <f>SUM(M124+P124+S124)</f>
        <v>5385</v>
      </c>
      <c r="U124" s="6" t="s">
        <v>865</v>
      </c>
      <c r="V124" s="7" t="s">
        <v>471</v>
      </c>
    </row>
    <row r="125" spans="1:22" ht="42" customHeight="1">
      <c r="A125" s="243">
        <v>291</v>
      </c>
      <c r="B125" s="218">
        <v>3</v>
      </c>
      <c r="C125" s="219"/>
      <c r="D125" s="180"/>
      <c r="E125" s="182">
        <v>49.60446719404374</v>
      </c>
      <c r="F125" s="191" t="s">
        <v>42</v>
      </c>
      <c r="G125" s="19" t="s">
        <v>43</v>
      </c>
      <c r="H125" s="8">
        <v>107.45</v>
      </c>
      <c r="I125" s="249" t="s">
        <v>583</v>
      </c>
      <c r="J125" s="190" t="s">
        <v>752</v>
      </c>
      <c r="K125" s="207">
        <v>140</v>
      </c>
      <c r="L125" s="208">
        <v>13</v>
      </c>
      <c r="M125" s="207">
        <f>SUM(K125*L125)</f>
        <v>1820</v>
      </c>
      <c r="N125" s="211">
        <v>135</v>
      </c>
      <c r="O125" s="212">
        <v>13</v>
      </c>
      <c r="P125" s="211">
        <f>SUM(N125*O125)</f>
        <v>1755</v>
      </c>
      <c r="Q125" s="209">
        <v>135</v>
      </c>
      <c r="R125" s="210">
        <v>13</v>
      </c>
      <c r="S125" s="209">
        <v>1755</v>
      </c>
      <c r="T125" s="220">
        <f>SUM(M125+P125+S125)</f>
        <v>5330</v>
      </c>
      <c r="U125" s="6" t="s">
        <v>865</v>
      </c>
      <c r="V125" s="7" t="s">
        <v>13</v>
      </c>
    </row>
    <row r="126" spans="1:22" s="196" customFormat="1" ht="22.5" customHeight="1">
      <c r="A126" s="6"/>
      <c r="B126" s="388" t="s">
        <v>842</v>
      </c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</row>
    <row r="127" spans="1:22" s="196" customFormat="1" ht="40.5" customHeight="1">
      <c r="A127" s="181"/>
      <c r="B127" s="181" t="s">
        <v>3</v>
      </c>
      <c r="C127" s="185" t="s">
        <v>650</v>
      </c>
      <c r="D127" s="185" t="s">
        <v>152</v>
      </c>
      <c r="E127" s="181" t="s">
        <v>651</v>
      </c>
      <c r="F127" s="181" t="s">
        <v>0</v>
      </c>
      <c r="G127" s="6" t="s">
        <v>652</v>
      </c>
      <c r="H127" s="181" t="s">
        <v>20</v>
      </c>
      <c r="I127" s="5" t="s">
        <v>5</v>
      </c>
      <c r="J127" s="5" t="s">
        <v>8</v>
      </c>
      <c r="K127" s="200" t="s">
        <v>7</v>
      </c>
      <c r="L127" s="201" t="s">
        <v>653</v>
      </c>
      <c r="M127" s="200" t="s">
        <v>10</v>
      </c>
      <c r="N127" s="202" t="s">
        <v>7</v>
      </c>
      <c r="O127" s="203" t="s">
        <v>654</v>
      </c>
      <c r="P127" s="202" t="s">
        <v>10</v>
      </c>
      <c r="Q127" s="204" t="s">
        <v>7</v>
      </c>
      <c r="R127" s="205" t="s">
        <v>655</v>
      </c>
      <c r="S127" s="204" t="s">
        <v>10</v>
      </c>
      <c r="T127" s="206" t="s">
        <v>656</v>
      </c>
      <c r="U127" s="181" t="s">
        <v>657</v>
      </c>
      <c r="V127" s="181" t="s">
        <v>1</v>
      </c>
    </row>
    <row r="128" spans="1:22" ht="42" customHeight="1">
      <c r="A128" s="243">
        <v>292</v>
      </c>
      <c r="B128" s="180">
        <v>1</v>
      </c>
      <c r="C128" s="180"/>
      <c r="D128" s="180"/>
      <c r="E128" s="182">
        <v>49.25085616438356</v>
      </c>
      <c r="F128" s="191" t="s">
        <v>843</v>
      </c>
      <c r="G128" s="19" t="s">
        <v>1267</v>
      </c>
      <c r="H128" s="8">
        <v>116.8</v>
      </c>
      <c r="I128" s="249" t="s">
        <v>844</v>
      </c>
      <c r="J128" s="190" t="s">
        <v>762</v>
      </c>
      <c r="K128" s="222">
        <v>147.5</v>
      </c>
      <c r="L128" s="223">
        <v>13</v>
      </c>
      <c r="M128" s="207">
        <f>SUM(K128*L128)</f>
        <v>1917.5</v>
      </c>
      <c r="N128" s="211">
        <v>147.5</v>
      </c>
      <c r="O128" s="212">
        <v>13</v>
      </c>
      <c r="P128" s="211">
        <f>SUM(N128*O128)</f>
        <v>1917.5</v>
      </c>
      <c r="Q128" s="209">
        <v>147.5</v>
      </c>
      <c r="R128" s="210">
        <v>13</v>
      </c>
      <c r="S128" s="209">
        <f>SUM(Q128*R128)</f>
        <v>1917.5</v>
      </c>
      <c r="T128" s="224">
        <f>SUM(M128+P128+S128)</f>
        <v>5752.5</v>
      </c>
      <c r="U128" s="6" t="s">
        <v>864</v>
      </c>
      <c r="V128" s="7" t="s">
        <v>845</v>
      </c>
    </row>
    <row r="129" spans="1:22" ht="42" customHeight="1">
      <c r="A129" s="243">
        <v>293</v>
      </c>
      <c r="B129" s="180">
        <v>2</v>
      </c>
      <c r="C129" s="180"/>
      <c r="D129" s="180"/>
      <c r="E129" s="182">
        <v>49.6617050067659</v>
      </c>
      <c r="F129" s="191" t="s">
        <v>846</v>
      </c>
      <c r="G129" s="19" t="s">
        <v>847</v>
      </c>
      <c r="H129" s="8">
        <v>110.85</v>
      </c>
      <c r="I129" s="249" t="s">
        <v>848</v>
      </c>
      <c r="J129" s="190" t="s">
        <v>223</v>
      </c>
      <c r="K129" s="222">
        <v>150</v>
      </c>
      <c r="L129" s="223">
        <v>12</v>
      </c>
      <c r="M129" s="207">
        <f>SUM(K129*L129)</f>
        <v>1800</v>
      </c>
      <c r="N129" s="211">
        <v>145</v>
      </c>
      <c r="O129" s="212">
        <v>13</v>
      </c>
      <c r="P129" s="211">
        <f>SUM(N129*O129)</f>
        <v>1885</v>
      </c>
      <c r="Q129" s="209">
        <v>140</v>
      </c>
      <c r="R129" s="210">
        <v>13</v>
      </c>
      <c r="S129" s="209">
        <f>SUM(Q129*R129)</f>
        <v>1820</v>
      </c>
      <c r="T129" s="220">
        <f>SUM(M129+P129+S129)</f>
        <v>5505</v>
      </c>
      <c r="U129" s="6" t="s">
        <v>864</v>
      </c>
      <c r="V129" s="6" t="s">
        <v>13</v>
      </c>
    </row>
    <row r="130" spans="1:22" ht="42" customHeight="1">
      <c r="A130" s="243">
        <v>294</v>
      </c>
      <c r="B130" s="180">
        <v>3</v>
      </c>
      <c r="C130" s="180"/>
      <c r="D130" s="180"/>
      <c r="E130" s="182">
        <v>42.35294117647059</v>
      </c>
      <c r="F130" s="191" t="s">
        <v>849</v>
      </c>
      <c r="G130" s="19" t="s">
        <v>850</v>
      </c>
      <c r="H130" s="8">
        <v>119</v>
      </c>
      <c r="I130" s="249" t="s">
        <v>851</v>
      </c>
      <c r="J130" s="190" t="s">
        <v>223</v>
      </c>
      <c r="K130" s="207">
        <v>140</v>
      </c>
      <c r="L130" s="208">
        <v>13</v>
      </c>
      <c r="M130" s="207">
        <f>SUM(K130*L130)</f>
        <v>1820</v>
      </c>
      <c r="N130" s="211">
        <v>140</v>
      </c>
      <c r="O130" s="212">
        <v>12</v>
      </c>
      <c r="P130" s="211">
        <f>SUM(N130*O130)</f>
        <v>1680</v>
      </c>
      <c r="Q130" s="209">
        <v>140</v>
      </c>
      <c r="R130" s="210">
        <v>11</v>
      </c>
      <c r="S130" s="209">
        <f>SUM(Q130*R130)</f>
        <v>1540</v>
      </c>
      <c r="T130" s="220">
        <f>SUM(M130+P130+S130)</f>
        <v>5040</v>
      </c>
      <c r="U130" s="6" t="s">
        <v>359</v>
      </c>
      <c r="V130" s="6" t="s">
        <v>13</v>
      </c>
    </row>
    <row r="131" spans="1:22" s="196" customFormat="1" ht="22.5" customHeight="1">
      <c r="A131" s="6"/>
      <c r="B131" s="388" t="s">
        <v>852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</row>
    <row r="132" spans="1:22" s="196" customFormat="1" ht="40.5" customHeight="1">
      <c r="A132" s="181"/>
      <c r="B132" s="181" t="s">
        <v>3</v>
      </c>
      <c r="C132" s="185" t="s">
        <v>650</v>
      </c>
      <c r="D132" s="185" t="s">
        <v>152</v>
      </c>
      <c r="E132" s="181" t="s">
        <v>651</v>
      </c>
      <c r="F132" s="181" t="s">
        <v>0</v>
      </c>
      <c r="G132" s="6" t="s">
        <v>652</v>
      </c>
      <c r="H132" s="181" t="s">
        <v>20</v>
      </c>
      <c r="I132" s="5" t="s">
        <v>5</v>
      </c>
      <c r="J132" s="5" t="s">
        <v>8</v>
      </c>
      <c r="K132" s="200" t="s">
        <v>7</v>
      </c>
      <c r="L132" s="201" t="s">
        <v>653</v>
      </c>
      <c r="M132" s="200" t="s">
        <v>10</v>
      </c>
      <c r="N132" s="202" t="s">
        <v>7</v>
      </c>
      <c r="O132" s="203" t="s">
        <v>654</v>
      </c>
      <c r="P132" s="202" t="s">
        <v>10</v>
      </c>
      <c r="Q132" s="204" t="s">
        <v>7</v>
      </c>
      <c r="R132" s="205" t="s">
        <v>655</v>
      </c>
      <c r="S132" s="204" t="s">
        <v>10</v>
      </c>
      <c r="T132" s="206" t="s">
        <v>656</v>
      </c>
      <c r="U132" s="181" t="s">
        <v>657</v>
      </c>
      <c r="V132" s="181" t="s">
        <v>1</v>
      </c>
    </row>
    <row r="133" spans="1:22" ht="41.25" customHeight="1">
      <c r="A133" s="243">
        <v>295</v>
      </c>
      <c r="B133" s="180">
        <v>1</v>
      </c>
      <c r="C133" s="180"/>
      <c r="D133" s="180"/>
      <c r="E133" s="182">
        <v>47.81553398058252</v>
      </c>
      <c r="F133" s="191" t="s">
        <v>14</v>
      </c>
      <c r="G133" s="19" t="s">
        <v>15</v>
      </c>
      <c r="H133" s="8">
        <v>133.9</v>
      </c>
      <c r="I133" s="249" t="s">
        <v>16</v>
      </c>
      <c r="J133" s="190" t="s">
        <v>802</v>
      </c>
      <c r="K133" s="222">
        <v>167.5</v>
      </c>
      <c r="L133" s="223">
        <v>13</v>
      </c>
      <c r="M133" s="207">
        <f>SUM(K133*L133)</f>
        <v>2177.5</v>
      </c>
      <c r="N133" s="211">
        <v>165</v>
      </c>
      <c r="O133" s="212">
        <v>13</v>
      </c>
      <c r="P133" s="211">
        <f>SUM(N133*O133)</f>
        <v>2145</v>
      </c>
      <c r="Q133" s="209">
        <v>160</v>
      </c>
      <c r="R133" s="210">
        <v>13</v>
      </c>
      <c r="S133" s="209">
        <f>SUM(Q133*R133)</f>
        <v>2080</v>
      </c>
      <c r="T133" s="224">
        <f>SUM(M133+P133+S133)</f>
        <v>6402.5</v>
      </c>
      <c r="U133" s="6" t="s">
        <v>864</v>
      </c>
      <c r="V133" s="6" t="s">
        <v>119</v>
      </c>
    </row>
    <row r="134" spans="1:22" ht="41.25" customHeight="1">
      <c r="A134" s="243">
        <v>296</v>
      </c>
      <c r="B134" s="180">
        <v>2</v>
      </c>
      <c r="C134" s="180"/>
      <c r="D134" s="180"/>
      <c r="E134" s="182">
        <v>39.672413793103445</v>
      </c>
      <c r="F134" s="191" t="s">
        <v>759</v>
      </c>
      <c r="G134" s="19" t="s">
        <v>760</v>
      </c>
      <c r="H134" s="8">
        <v>145</v>
      </c>
      <c r="I134" s="249" t="s">
        <v>761</v>
      </c>
      <c r="J134" s="190" t="s">
        <v>762</v>
      </c>
      <c r="K134" s="207">
        <v>150</v>
      </c>
      <c r="L134" s="208">
        <v>13</v>
      </c>
      <c r="M134" s="207">
        <f>SUM(K134*L134)</f>
        <v>1950</v>
      </c>
      <c r="N134" s="211">
        <v>147.5</v>
      </c>
      <c r="O134" s="212">
        <v>13</v>
      </c>
      <c r="P134" s="211">
        <f>SUM(N134*O134)</f>
        <v>1917.5</v>
      </c>
      <c r="Q134" s="209">
        <v>145</v>
      </c>
      <c r="R134" s="210">
        <v>13</v>
      </c>
      <c r="S134" s="209">
        <f>SUM(Q134*R134)</f>
        <v>1885</v>
      </c>
      <c r="T134" s="220">
        <f>SUM(M134+P134+S134)</f>
        <v>5752.5</v>
      </c>
      <c r="U134" s="6" t="s">
        <v>359</v>
      </c>
      <c r="V134" s="6" t="s">
        <v>763</v>
      </c>
    </row>
    <row r="135" spans="1:25" s="240" customFormat="1" ht="24" customHeight="1">
      <c r="A135" s="288" t="s">
        <v>1011</v>
      </c>
      <c r="B135" s="288"/>
      <c r="C135" s="288"/>
      <c r="D135" s="288"/>
      <c r="E135" s="288"/>
      <c r="F135" s="288"/>
      <c r="G135" s="288"/>
      <c r="H135" s="288"/>
      <c r="I135" s="289"/>
      <c r="J135" s="289"/>
      <c r="K135" s="289"/>
      <c r="L135" s="262"/>
      <c r="M135" s="262"/>
      <c r="N135" s="262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</row>
    <row r="136" spans="1:25" s="240" customFormat="1" ht="24" customHeight="1">
      <c r="A136" s="290" t="s">
        <v>1012</v>
      </c>
      <c r="B136" s="291"/>
      <c r="C136" s="291"/>
      <c r="D136" s="292"/>
      <c r="E136" s="264" t="s">
        <v>1017</v>
      </c>
      <c r="F136" s="290" t="s">
        <v>934</v>
      </c>
      <c r="G136" s="292"/>
      <c r="H136" s="293" t="s">
        <v>720</v>
      </c>
      <c r="I136" s="294"/>
      <c r="J136" s="290" t="s">
        <v>1016</v>
      </c>
      <c r="K136" s="292"/>
      <c r="L136" s="265"/>
      <c r="M136" s="266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42"/>
      <c r="Y136" s="242"/>
    </row>
    <row r="137" spans="1:25" s="240" customFormat="1" ht="24" customHeight="1">
      <c r="A137" s="290" t="s">
        <v>1014</v>
      </c>
      <c r="B137" s="291"/>
      <c r="C137" s="291"/>
      <c r="D137" s="292"/>
      <c r="E137" s="264" t="s">
        <v>16</v>
      </c>
      <c r="F137" s="290" t="s">
        <v>19</v>
      </c>
      <c r="G137" s="292"/>
      <c r="H137" s="293" t="s">
        <v>1015</v>
      </c>
      <c r="I137" s="294"/>
      <c r="J137" s="290" t="s">
        <v>1016</v>
      </c>
      <c r="K137" s="292"/>
      <c r="L137" s="265"/>
      <c r="M137" s="266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42"/>
      <c r="Y137" s="242"/>
    </row>
    <row r="138" spans="1:25" s="240" customFormat="1" ht="24" customHeight="1">
      <c r="A138" s="290" t="s">
        <v>1014</v>
      </c>
      <c r="B138" s="291"/>
      <c r="C138" s="291"/>
      <c r="D138" s="292"/>
      <c r="E138" s="264" t="s">
        <v>1045</v>
      </c>
      <c r="F138" s="295" t="s">
        <v>1025</v>
      </c>
      <c r="G138" s="295"/>
      <c r="H138" s="296" t="s">
        <v>1015</v>
      </c>
      <c r="I138" s="296"/>
      <c r="J138" s="295" t="s">
        <v>1016</v>
      </c>
      <c r="K138" s="297"/>
      <c r="L138" s="265"/>
      <c r="M138" s="266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42"/>
      <c r="Y138" s="242"/>
    </row>
    <row r="139" spans="1:25" s="240" customFormat="1" ht="24" customHeight="1">
      <c r="A139" s="290" t="s">
        <v>1014</v>
      </c>
      <c r="B139" s="291"/>
      <c r="C139" s="291"/>
      <c r="D139" s="292"/>
      <c r="E139" s="264" t="s">
        <v>494</v>
      </c>
      <c r="F139" s="290" t="s">
        <v>471</v>
      </c>
      <c r="G139" s="292"/>
      <c r="H139" s="293" t="s">
        <v>1028</v>
      </c>
      <c r="I139" s="294"/>
      <c r="J139" s="290" t="s">
        <v>1018</v>
      </c>
      <c r="K139" s="292"/>
      <c r="L139" s="265"/>
      <c r="M139" s="266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42"/>
      <c r="Y139" s="242"/>
    </row>
    <row r="140" spans="1:25" s="240" customFormat="1" ht="24" customHeight="1">
      <c r="A140" s="290" t="s">
        <v>1014</v>
      </c>
      <c r="B140" s="291"/>
      <c r="C140" s="291"/>
      <c r="D140" s="292"/>
      <c r="E140" s="270" t="s">
        <v>1044</v>
      </c>
      <c r="F140" s="298" t="s">
        <v>1032</v>
      </c>
      <c r="G140" s="299"/>
      <c r="H140" s="300" t="s">
        <v>1015</v>
      </c>
      <c r="I140" s="301"/>
      <c r="J140" s="298" t="s">
        <v>1013</v>
      </c>
      <c r="K140" s="299"/>
      <c r="L140" s="265"/>
      <c r="M140" s="266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42"/>
      <c r="Y140" s="242"/>
    </row>
    <row r="141" spans="1:25" s="240" customFormat="1" ht="24" customHeight="1">
      <c r="A141" s="290" t="s">
        <v>1014</v>
      </c>
      <c r="B141" s="291"/>
      <c r="C141" s="291"/>
      <c r="D141" s="292"/>
      <c r="E141" s="264" t="s">
        <v>1030</v>
      </c>
      <c r="F141" s="290" t="s">
        <v>1031</v>
      </c>
      <c r="G141" s="292"/>
      <c r="H141" s="293" t="s">
        <v>1015</v>
      </c>
      <c r="I141" s="294"/>
      <c r="J141" s="290" t="s">
        <v>1019</v>
      </c>
      <c r="K141" s="292"/>
      <c r="L141" s="265"/>
      <c r="M141" s="266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42"/>
      <c r="Y141" s="242"/>
    </row>
    <row r="142" spans="1:25" s="240" customFormat="1" ht="24" customHeight="1">
      <c r="A142" s="290" t="s">
        <v>1014</v>
      </c>
      <c r="B142" s="291"/>
      <c r="C142" s="291"/>
      <c r="D142" s="292"/>
      <c r="E142" s="264" t="s">
        <v>541</v>
      </c>
      <c r="F142" s="290" t="s">
        <v>1026</v>
      </c>
      <c r="G142" s="292"/>
      <c r="H142" s="293" t="s">
        <v>1028</v>
      </c>
      <c r="I142" s="294"/>
      <c r="J142" s="290" t="s">
        <v>1019</v>
      </c>
      <c r="K142" s="292"/>
      <c r="L142" s="265"/>
      <c r="M142" s="266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42"/>
      <c r="Y142" s="242"/>
    </row>
    <row r="143" spans="1:25" s="240" customFormat="1" ht="24" customHeight="1">
      <c r="A143" s="290" t="s">
        <v>1014</v>
      </c>
      <c r="B143" s="291"/>
      <c r="C143" s="291"/>
      <c r="D143" s="292"/>
      <c r="E143" s="264" t="s">
        <v>35</v>
      </c>
      <c r="F143" s="295" t="s">
        <v>1047</v>
      </c>
      <c r="G143" s="295"/>
      <c r="H143" s="296" t="s">
        <v>1048</v>
      </c>
      <c r="I143" s="296"/>
      <c r="J143" s="295" t="s">
        <v>1019</v>
      </c>
      <c r="K143" s="297"/>
      <c r="L143" s="265"/>
      <c r="M143" s="266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42"/>
      <c r="Y143" s="242"/>
    </row>
    <row r="144" spans="1:25" s="240" customFormat="1" ht="24" customHeight="1">
      <c r="A144" s="290" t="s">
        <v>1020</v>
      </c>
      <c r="B144" s="291"/>
      <c r="C144" s="291"/>
      <c r="D144" s="292"/>
      <c r="E144" s="264" t="s">
        <v>143</v>
      </c>
      <c r="F144" s="295" t="s">
        <v>108</v>
      </c>
      <c r="G144" s="295"/>
      <c r="H144" s="296" t="s">
        <v>1046</v>
      </c>
      <c r="I144" s="296"/>
      <c r="J144" s="295" t="s">
        <v>1019</v>
      </c>
      <c r="K144" s="297"/>
      <c r="L144" s="265"/>
      <c r="M144" s="266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42"/>
      <c r="Y144" s="242"/>
    </row>
    <row r="145" spans="1:25" s="240" customFormat="1" ht="24" customHeight="1">
      <c r="A145" s="290" t="s">
        <v>1020</v>
      </c>
      <c r="B145" s="291"/>
      <c r="C145" s="291"/>
      <c r="D145" s="292"/>
      <c r="E145" s="270" t="s">
        <v>71</v>
      </c>
      <c r="F145" s="298" t="s">
        <v>217</v>
      </c>
      <c r="G145" s="299"/>
      <c r="H145" s="300" t="s">
        <v>720</v>
      </c>
      <c r="I145" s="301"/>
      <c r="J145" s="298" t="s">
        <v>1021</v>
      </c>
      <c r="K145" s="299"/>
      <c r="L145" s="265"/>
      <c r="M145" s="266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42"/>
      <c r="Y145" s="242"/>
    </row>
    <row r="146" spans="1:25" s="240" customFormat="1" ht="24" customHeight="1">
      <c r="A146" s="290" t="s">
        <v>1020</v>
      </c>
      <c r="B146" s="291"/>
      <c r="C146" s="291"/>
      <c r="D146" s="292"/>
      <c r="E146" s="264" t="s">
        <v>1049</v>
      </c>
      <c r="F146" s="295" t="s">
        <v>1050</v>
      </c>
      <c r="G146" s="295"/>
      <c r="H146" s="296" t="s">
        <v>1015</v>
      </c>
      <c r="I146" s="296"/>
      <c r="J146" s="295" t="s">
        <v>1021</v>
      </c>
      <c r="K146" s="297"/>
      <c r="L146" s="265"/>
      <c r="M146" s="266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42"/>
      <c r="Y146" s="242"/>
    </row>
    <row r="147" spans="1:25" s="240" customFormat="1" ht="24" customHeight="1">
      <c r="A147" s="290" t="s">
        <v>1020</v>
      </c>
      <c r="B147" s="291"/>
      <c r="C147" s="291"/>
      <c r="D147" s="292"/>
      <c r="E147" s="264" t="s">
        <v>1030</v>
      </c>
      <c r="F147" s="290" t="s">
        <v>1031</v>
      </c>
      <c r="G147" s="292"/>
      <c r="H147" s="293" t="s">
        <v>1015</v>
      </c>
      <c r="I147" s="294"/>
      <c r="J147" s="290" t="s">
        <v>1019</v>
      </c>
      <c r="K147" s="292"/>
      <c r="L147" s="265"/>
      <c r="M147" s="266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42"/>
      <c r="Y147" s="242"/>
    </row>
    <row r="148" spans="1:25" s="240" customFormat="1" ht="24" customHeight="1">
      <c r="A148" s="290" t="s">
        <v>1020</v>
      </c>
      <c r="B148" s="291"/>
      <c r="C148" s="291"/>
      <c r="D148" s="292"/>
      <c r="E148" s="264" t="s">
        <v>552</v>
      </c>
      <c r="F148" s="290" t="s">
        <v>1029</v>
      </c>
      <c r="G148" s="292"/>
      <c r="H148" s="293" t="s">
        <v>1015</v>
      </c>
      <c r="I148" s="294"/>
      <c r="J148" s="290" t="s">
        <v>1019</v>
      </c>
      <c r="K148" s="292"/>
      <c r="L148" s="265"/>
      <c r="M148" s="266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42"/>
      <c r="Y148" s="242"/>
    </row>
    <row r="149" spans="1:25" s="240" customFormat="1" ht="24" customHeight="1">
      <c r="A149" s="290" t="s">
        <v>1020</v>
      </c>
      <c r="B149" s="291"/>
      <c r="C149" s="291"/>
      <c r="D149" s="292"/>
      <c r="E149" s="264" t="s">
        <v>1039</v>
      </c>
      <c r="F149" s="295" t="s">
        <v>1040</v>
      </c>
      <c r="G149" s="295"/>
      <c r="H149" s="296" t="s">
        <v>1015</v>
      </c>
      <c r="I149" s="296"/>
      <c r="J149" s="295" t="s">
        <v>1021</v>
      </c>
      <c r="K149" s="297"/>
      <c r="L149" s="265"/>
      <c r="M149" s="266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42"/>
      <c r="Y149" s="242"/>
    </row>
    <row r="150" spans="1:25" s="240" customFormat="1" ht="24" customHeight="1">
      <c r="A150" s="290" t="s">
        <v>1020</v>
      </c>
      <c r="B150" s="291"/>
      <c r="C150" s="291"/>
      <c r="D150" s="292"/>
      <c r="E150" s="264" t="s">
        <v>467</v>
      </c>
      <c r="F150" s="290" t="s">
        <v>1027</v>
      </c>
      <c r="G150" s="292"/>
      <c r="H150" s="293" t="s">
        <v>1028</v>
      </c>
      <c r="I150" s="294"/>
      <c r="J150" s="290" t="s">
        <v>1021</v>
      </c>
      <c r="K150" s="292"/>
      <c r="L150" s="265"/>
      <c r="M150" s="266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42"/>
      <c r="Y150" s="242"/>
    </row>
    <row r="151" spans="1:25" s="240" customFormat="1" ht="24" customHeight="1">
      <c r="A151" s="290" t="s">
        <v>1022</v>
      </c>
      <c r="B151" s="291"/>
      <c r="C151" s="291"/>
      <c r="D151" s="292"/>
      <c r="E151" s="264" t="s">
        <v>1037</v>
      </c>
      <c r="F151" s="290" t="s">
        <v>1038</v>
      </c>
      <c r="G151" s="292"/>
      <c r="H151" s="293" t="s">
        <v>1015</v>
      </c>
      <c r="I151" s="294"/>
      <c r="J151" s="290" t="s">
        <v>1021</v>
      </c>
      <c r="K151" s="292"/>
      <c r="L151" s="265"/>
      <c r="M151" s="266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42"/>
      <c r="Y151" s="242"/>
    </row>
    <row r="152" spans="1:25" s="240" customFormat="1" ht="24" customHeight="1">
      <c r="A152" s="290" t="s">
        <v>1023</v>
      </c>
      <c r="B152" s="291"/>
      <c r="C152" s="291"/>
      <c r="D152" s="292"/>
      <c r="E152" s="264" t="s">
        <v>1017</v>
      </c>
      <c r="F152" s="290" t="s">
        <v>934</v>
      </c>
      <c r="G152" s="292"/>
      <c r="H152" s="293" t="s">
        <v>720</v>
      </c>
      <c r="I152" s="294"/>
      <c r="J152" s="290" t="s">
        <v>1016</v>
      </c>
      <c r="K152" s="292"/>
      <c r="L152" s="265"/>
      <c r="M152" s="266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42"/>
      <c r="Y152" s="242"/>
    </row>
    <row r="153" spans="1:25" s="240" customFormat="1" ht="24" customHeight="1">
      <c r="A153" s="290" t="s">
        <v>1023</v>
      </c>
      <c r="B153" s="291"/>
      <c r="C153" s="291"/>
      <c r="D153" s="292"/>
      <c r="E153" s="264" t="s">
        <v>1041</v>
      </c>
      <c r="F153" s="295" t="s">
        <v>1042</v>
      </c>
      <c r="G153" s="295"/>
      <c r="H153" s="296" t="s">
        <v>1015</v>
      </c>
      <c r="I153" s="296"/>
      <c r="J153" s="295" t="s">
        <v>1021</v>
      </c>
      <c r="K153" s="297"/>
      <c r="L153" s="265"/>
      <c r="M153" s="266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42"/>
      <c r="Y153" s="242"/>
    </row>
    <row r="154" spans="1:25" s="240" customFormat="1" ht="24" customHeight="1">
      <c r="A154" s="290" t="s">
        <v>1035</v>
      </c>
      <c r="B154" s="291"/>
      <c r="C154" s="291"/>
      <c r="D154" s="292"/>
      <c r="E154" s="267"/>
      <c r="F154" s="290" t="s">
        <v>1036</v>
      </c>
      <c r="G154" s="292"/>
      <c r="H154" s="293" t="s">
        <v>720</v>
      </c>
      <c r="I154" s="294"/>
      <c r="J154" s="290" t="s">
        <v>1024</v>
      </c>
      <c r="K154" s="292"/>
      <c r="L154" s="265"/>
      <c r="M154" s="266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42"/>
      <c r="Y154" s="242"/>
    </row>
    <row r="155" spans="1:25" s="240" customFormat="1" ht="24" customHeight="1">
      <c r="A155" s="290" t="s">
        <v>1033</v>
      </c>
      <c r="B155" s="291"/>
      <c r="C155" s="291"/>
      <c r="D155" s="292"/>
      <c r="E155" s="264" t="s">
        <v>1043</v>
      </c>
      <c r="F155" s="295" t="s">
        <v>1034</v>
      </c>
      <c r="G155" s="295"/>
      <c r="H155" s="296" t="s">
        <v>720</v>
      </c>
      <c r="I155" s="296"/>
      <c r="J155" s="295" t="s">
        <v>1021</v>
      </c>
      <c r="K155" s="297"/>
      <c r="L155" s="268"/>
      <c r="M155" s="266"/>
      <c r="N155" s="269"/>
      <c r="O155" s="265"/>
      <c r="P155" s="265"/>
      <c r="Q155" s="265"/>
      <c r="R155" s="265"/>
      <c r="S155" s="265"/>
      <c r="T155" s="265"/>
      <c r="U155" s="265"/>
      <c r="V155" s="265"/>
      <c r="W155" s="265"/>
      <c r="X155" s="242"/>
      <c r="Y155" s="242"/>
    </row>
  </sheetData>
  <sheetProtection/>
  <mergeCells count="113">
    <mergeCell ref="A154:D154"/>
    <mergeCell ref="F154:G154"/>
    <mergeCell ref="H154:I154"/>
    <mergeCell ref="J154:K154"/>
    <mergeCell ref="A155:D155"/>
    <mergeCell ref="F155:G155"/>
    <mergeCell ref="H155:I155"/>
    <mergeCell ref="J155:K155"/>
    <mergeCell ref="A152:D152"/>
    <mergeCell ref="F152:G152"/>
    <mergeCell ref="H152:I152"/>
    <mergeCell ref="J152:K152"/>
    <mergeCell ref="A153:D153"/>
    <mergeCell ref="F153:G153"/>
    <mergeCell ref="H153:I153"/>
    <mergeCell ref="J153:K153"/>
    <mergeCell ref="A150:D150"/>
    <mergeCell ref="F150:G150"/>
    <mergeCell ref="H150:I150"/>
    <mergeCell ref="J150:K150"/>
    <mergeCell ref="A151:D151"/>
    <mergeCell ref="F151:G151"/>
    <mergeCell ref="H151:I151"/>
    <mergeCell ref="J151:K151"/>
    <mergeCell ref="A148:D148"/>
    <mergeCell ref="F148:G148"/>
    <mergeCell ref="H148:I148"/>
    <mergeCell ref="J148:K148"/>
    <mergeCell ref="A149:D149"/>
    <mergeCell ref="F149:G149"/>
    <mergeCell ref="H149:I149"/>
    <mergeCell ref="J149:K149"/>
    <mergeCell ref="A146:D146"/>
    <mergeCell ref="F146:G146"/>
    <mergeCell ref="H146:I146"/>
    <mergeCell ref="J146:K146"/>
    <mergeCell ref="A147:D147"/>
    <mergeCell ref="F147:G147"/>
    <mergeCell ref="H147:I147"/>
    <mergeCell ref="J147:K147"/>
    <mergeCell ref="A144:D144"/>
    <mergeCell ref="F144:G144"/>
    <mergeCell ref="H144:I144"/>
    <mergeCell ref="J144:K144"/>
    <mergeCell ref="A145:D145"/>
    <mergeCell ref="F145:G145"/>
    <mergeCell ref="H145:I145"/>
    <mergeCell ref="J145:K145"/>
    <mergeCell ref="A142:D142"/>
    <mergeCell ref="F142:G142"/>
    <mergeCell ref="H142:I142"/>
    <mergeCell ref="J142:K142"/>
    <mergeCell ref="A143:D143"/>
    <mergeCell ref="F143:G143"/>
    <mergeCell ref="H143:I143"/>
    <mergeCell ref="J143:K143"/>
    <mergeCell ref="A140:D140"/>
    <mergeCell ref="F140:G140"/>
    <mergeCell ref="H140:I140"/>
    <mergeCell ref="J140:K140"/>
    <mergeCell ref="A141:D141"/>
    <mergeCell ref="F141:G141"/>
    <mergeCell ref="H141:I141"/>
    <mergeCell ref="J141:K141"/>
    <mergeCell ref="A138:D138"/>
    <mergeCell ref="F138:G138"/>
    <mergeCell ref="H138:I138"/>
    <mergeCell ref="J138:K138"/>
    <mergeCell ref="A139:D139"/>
    <mergeCell ref="F139:G139"/>
    <mergeCell ref="H139:I139"/>
    <mergeCell ref="J139:K139"/>
    <mergeCell ref="A135:K135"/>
    <mergeCell ref="A136:D136"/>
    <mergeCell ref="F136:G136"/>
    <mergeCell ref="H136:I136"/>
    <mergeCell ref="J136:K136"/>
    <mergeCell ref="A137:D137"/>
    <mergeCell ref="F137:G137"/>
    <mergeCell ref="H137:I137"/>
    <mergeCell ref="J137:K137"/>
    <mergeCell ref="B38:V38"/>
    <mergeCell ref="B43:V43"/>
    <mergeCell ref="B48:V48"/>
    <mergeCell ref="B52:V52"/>
    <mergeCell ref="B9:V9"/>
    <mergeCell ref="B12:V12"/>
    <mergeCell ref="B15:V15"/>
    <mergeCell ref="B18:V18"/>
    <mergeCell ref="B19:V19"/>
    <mergeCell ref="B23:V23"/>
    <mergeCell ref="B126:V126"/>
    <mergeCell ref="B131:V131"/>
    <mergeCell ref="B83:V83"/>
    <mergeCell ref="B86:V86"/>
    <mergeCell ref="B90:V90"/>
    <mergeCell ref="B96:V96"/>
    <mergeCell ref="B100:V100"/>
    <mergeCell ref="B110:V110"/>
    <mergeCell ref="B59:V59"/>
    <mergeCell ref="B64:V64"/>
    <mergeCell ref="B68:V68"/>
    <mergeCell ref="B75:V75"/>
    <mergeCell ref="B79:V79"/>
    <mergeCell ref="B121:V121"/>
    <mergeCell ref="B35:V35"/>
    <mergeCell ref="B30:V30"/>
    <mergeCell ref="A1:V1"/>
    <mergeCell ref="A2:V2"/>
    <mergeCell ref="A3:V3"/>
    <mergeCell ref="A4:V4"/>
    <mergeCell ref="B5:V5"/>
    <mergeCell ref="B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0"/>
  <sheetViews>
    <sheetView zoomScale="60" zoomScaleNormal="60" zoomScalePageLayoutView="0" workbookViewId="0" topLeftCell="A1">
      <selection activeCell="Q23" sqref="Q23"/>
    </sheetView>
  </sheetViews>
  <sheetFormatPr defaultColWidth="9.140625" defaultRowHeight="15"/>
  <cols>
    <col min="1" max="1" width="6.7109375" style="196" customWidth="1"/>
    <col min="2" max="2" width="32.421875" style="196" customWidth="1"/>
    <col min="3" max="3" width="17.7109375" style="196" customWidth="1"/>
    <col min="4" max="4" width="13.8515625" style="196" customWidth="1"/>
    <col min="5" max="5" width="14.28125" style="196" customWidth="1"/>
    <col min="6" max="6" width="37.57421875" style="196" customWidth="1"/>
    <col min="7" max="7" width="13.57421875" style="196" customWidth="1"/>
    <col min="8" max="8" width="14.8515625" style="196" customWidth="1"/>
    <col min="9" max="9" width="10.7109375" style="196" customWidth="1"/>
    <col min="10" max="10" width="12.57421875" style="196" customWidth="1"/>
    <col min="11" max="11" width="44.57421875" style="196" customWidth="1"/>
    <col min="12" max="12" width="20.00390625" style="196" customWidth="1"/>
    <col min="13" max="16384" width="9.140625" style="196" customWidth="1"/>
  </cols>
  <sheetData>
    <row r="1" spans="1:12" ht="21.75" customHeight="1">
      <c r="A1" s="318" t="s">
        <v>646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287"/>
    </row>
    <row r="2" spans="1:12" ht="33" customHeight="1">
      <c r="A2" s="320" t="s">
        <v>112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2"/>
    </row>
    <row r="3" spans="1:13" ht="24" customHeight="1">
      <c r="A3" s="318" t="s">
        <v>647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97"/>
    </row>
    <row r="4" spans="1:13" ht="26.25" customHeight="1">
      <c r="A4" s="323" t="s">
        <v>648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5"/>
      <c r="M4" s="179"/>
    </row>
    <row r="5" spans="1:12" s="240" customFormat="1" ht="27" customHeight="1">
      <c r="A5" s="310" t="s">
        <v>1273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</row>
    <row r="6" spans="1:12" s="240" customFormat="1" ht="27" customHeight="1">
      <c r="A6" s="406" t="s">
        <v>937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s="240" customFormat="1" ht="27" customHeight="1">
      <c r="A7" s="302" t="s">
        <v>1067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</row>
    <row r="8" spans="1:12" s="240" customFormat="1" ht="46.5" customHeight="1">
      <c r="A8" s="181" t="s">
        <v>2</v>
      </c>
      <c r="B8" s="181" t="s">
        <v>0</v>
      </c>
      <c r="C8" s="181" t="s">
        <v>652</v>
      </c>
      <c r="D8" s="181" t="s">
        <v>927</v>
      </c>
      <c r="E8" s="181" t="s">
        <v>928</v>
      </c>
      <c r="F8" s="181" t="s">
        <v>929</v>
      </c>
      <c r="G8" s="181" t="s">
        <v>7</v>
      </c>
      <c r="H8" s="271" t="s">
        <v>930</v>
      </c>
      <c r="I8" s="181" t="s">
        <v>10</v>
      </c>
      <c r="J8" s="181" t="s">
        <v>931</v>
      </c>
      <c r="K8" s="181" t="s">
        <v>932</v>
      </c>
      <c r="L8" s="181" t="s">
        <v>1</v>
      </c>
    </row>
    <row r="9" spans="1:12" s="240" customFormat="1" ht="49.5" customHeight="1">
      <c r="A9" s="272">
        <v>1</v>
      </c>
      <c r="B9" s="191" t="s">
        <v>175</v>
      </c>
      <c r="C9" s="173" t="s">
        <v>176</v>
      </c>
      <c r="D9" s="8">
        <v>31.2</v>
      </c>
      <c r="E9" s="249" t="s">
        <v>419</v>
      </c>
      <c r="F9" s="190" t="s">
        <v>675</v>
      </c>
      <c r="G9" s="245">
        <v>45</v>
      </c>
      <c r="H9" s="246">
        <v>11</v>
      </c>
      <c r="I9" s="230">
        <f>SUM(G9*H9)</f>
        <v>495</v>
      </c>
      <c r="J9" s="241"/>
      <c r="K9" s="244" t="s">
        <v>976</v>
      </c>
      <c r="L9" s="6" t="s">
        <v>32</v>
      </c>
    </row>
    <row r="10" spans="1:12" s="240" customFormat="1" ht="49.5" customHeight="1">
      <c r="A10" s="272">
        <v>2</v>
      </c>
      <c r="B10" s="191" t="s">
        <v>175</v>
      </c>
      <c r="C10" s="173" t="s">
        <v>176</v>
      </c>
      <c r="D10" s="8">
        <v>31.2</v>
      </c>
      <c r="E10" s="249" t="s">
        <v>419</v>
      </c>
      <c r="F10" s="190" t="s">
        <v>675</v>
      </c>
      <c r="G10" s="245">
        <v>42.5</v>
      </c>
      <c r="H10" s="246">
        <v>12</v>
      </c>
      <c r="I10" s="230">
        <f>SUM(G10*H10)</f>
        <v>510</v>
      </c>
      <c r="J10" s="241"/>
      <c r="K10" s="244" t="s">
        <v>977</v>
      </c>
      <c r="L10" s="6" t="s">
        <v>32</v>
      </c>
    </row>
    <row r="11" spans="1:12" s="240" customFormat="1" ht="49.5" customHeight="1">
      <c r="A11" s="272">
        <v>3</v>
      </c>
      <c r="B11" s="191" t="s">
        <v>175</v>
      </c>
      <c r="C11" s="173" t="s">
        <v>176</v>
      </c>
      <c r="D11" s="8">
        <v>31.2</v>
      </c>
      <c r="E11" s="249" t="s">
        <v>419</v>
      </c>
      <c r="F11" s="190" t="s">
        <v>675</v>
      </c>
      <c r="G11" s="245">
        <v>40</v>
      </c>
      <c r="H11" s="246">
        <v>13</v>
      </c>
      <c r="I11" s="230">
        <f>SUM(G11*H11)</f>
        <v>520</v>
      </c>
      <c r="J11" s="241"/>
      <c r="K11" s="244" t="s">
        <v>978</v>
      </c>
      <c r="L11" s="6" t="s">
        <v>32</v>
      </c>
    </row>
    <row r="12" spans="1:12" s="240" customFormat="1" ht="53.25" customHeight="1">
      <c r="A12" s="272">
        <v>4</v>
      </c>
      <c r="B12" s="191" t="s">
        <v>175</v>
      </c>
      <c r="C12" s="173" t="s">
        <v>176</v>
      </c>
      <c r="D12" s="8">
        <v>31.2</v>
      </c>
      <c r="E12" s="249" t="s">
        <v>419</v>
      </c>
      <c r="F12" s="190" t="s">
        <v>675</v>
      </c>
      <c r="G12" s="245"/>
      <c r="H12" s="239"/>
      <c r="I12" s="230"/>
      <c r="J12" s="273">
        <v>1525</v>
      </c>
      <c r="K12" s="244" t="s">
        <v>948</v>
      </c>
      <c r="L12" s="6" t="s">
        <v>32</v>
      </c>
    </row>
    <row r="13" spans="1:12" s="240" customFormat="1" ht="27" customHeight="1" thickBot="1">
      <c r="A13" s="312" t="s">
        <v>936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4"/>
    </row>
    <row r="14" spans="1:12" s="240" customFormat="1" ht="27" customHeight="1">
      <c r="A14" s="304" t="s">
        <v>1066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6"/>
    </row>
    <row r="15" spans="1:12" s="240" customFormat="1" ht="46.5" customHeight="1">
      <c r="A15" s="181" t="s">
        <v>2</v>
      </c>
      <c r="B15" s="181" t="s">
        <v>0</v>
      </c>
      <c r="C15" s="181" t="s">
        <v>652</v>
      </c>
      <c r="D15" s="181" t="s">
        <v>927</v>
      </c>
      <c r="E15" s="181" t="s">
        <v>928</v>
      </c>
      <c r="F15" s="181" t="s">
        <v>929</v>
      </c>
      <c r="G15" s="181" t="s">
        <v>7</v>
      </c>
      <c r="H15" s="271" t="s">
        <v>930</v>
      </c>
      <c r="I15" s="181" t="s">
        <v>10</v>
      </c>
      <c r="J15" s="181" t="s">
        <v>931</v>
      </c>
      <c r="K15" s="181" t="s">
        <v>932</v>
      </c>
      <c r="L15" s="181" t="s">
        <v>1</v>
      </c>
    </row>
    <row r="16" spans="1:12" s="240" customFormat="1" ht="49.5" customHeight="1">
      <c r="A16" s="272">
        <v>1</v>
      </c>
      <c r="B16" s="191" t="s">
        <v>659</v>
      </c>
      <c r="C16" s="19" t="s">
        <v>660</v>
      </c>
      <c r="D16" s="8">
        <v>59.25</v>
      </c>
      <c r="E16" s="249" t="s">
        <v>388</v>
      </c>
      <c r="F16" s="190" t="s">
        <v>661</v>
      </c>
      <c r="G16" s="245">
        <v>75</v>
      </c>
      <c r="H16" s="246">
        <v>13</v>
      </c>
      <c r="I16" s="230">
        <f>SUM(G16*H16)</f>
        <v>975</v>
      </c>
      <c r="J16" s="241"/>
      <c r="K16" s="244" t="s">
        <v>979</v>
      </c>
      <c r="L16" s="6" t="s">
        <v>371</v>
      </c>
    </row>
    <row r="17" spans="1:12" s="240" customFormat="1" ht="49.5" customHeight="1">
      <c r="A17" s="272">
        <v>2</v>
      </c>
      <c r="B17" s="191" t="s">
        <v>659</v>
      </c>
      <c r="C17" s="19" t="s">
        <v>660</v>
      </c>
      <c r="D17" s="8">
        <v>59.25</v>
      </c>
      <c r="E17" s="249" t="s">
        <v>388</v>
      </c>
      <c r="F17" s="190" t="s">
        <v>661</v>
      </c>
      <c r="G17" s="245"/>
      <c r="H17" s="239"/>
      <c r="I17" s="230"/>
      <c r="J17" s="273">
        <v>2925</v>
      </c>
      <c r="K17" s="244" t="s">
        <v>949</v>
      </c>
      <c r="L17" s="6" t="s">
        <v>371</v>
      </c>
    </row>
    <row r="18" spans="1:12" s="240" customFormat="1" ht="27" customHeight="1">
      <c r="A18" s="307" t="s">
        <v>1065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9"/>
    </row>
    <row r="19" spans="1:12" s="240" customFormat="1" ht="46.5" customHeight="1">
      <c r="A19" s="181" t="s">
        <v>2</v>
      </c>
      <c r="B19" s="181" t="s">
        <v>0</v>
      </c>
      <c r="C19" s="181" t="s">
        <v>652</v>
      </c>
      <c r="D19" s="181" t="s">
        <v>927</v>
      </c>
      <c r="E19" s="181" t="s">
        <v>928</v>
      </c>
      <c r="F19" s="181" t="s">
        <v>929</v>
      </c>
      <c r="G19" s="181" t="s">
        <v>7</v>
      </c>
      <c r="H19" s="271" t="s">
        <v>930</v>
      </c>
      <c r="I19" s="181" t="s">
        <v>10</v>
      </c>
      <c r="J19" s="181" t="s">
        <v>931</v>
      </c>
      <c r="K19" s="181" t="s">
        <v>932</v>
      </c>
      <c r="L19" s="181" t="s">
        <v>1</v>
      </c>
    </row>
    <row r="20" spans="1:12" s="240" customFormat="1" ht="49.5" customHeight="1">
      <c r="A20" s="272">
        <v>1</v>
      </c>
      <c r="B20" s="191" t="s">
        <v>298</v>
      </c>
      <c r="C20" s="184" t="s">
        <v>165</v>
      </c>
      <c r="D20" s="8">
        <v>70</v>
      </c>
      <c r="E20" s="249" t="s">
        <v>398</v>
      </c>
      <c r="F20" s="190" t="s">
        <v>658</v>
      </c>
      <c r="G20" s="245">
        <v>85</v>
      </c>
      <c r="H20" s="246">
        <v>13</v>
      </c>
      <c r="I20" s="230">
        <f>SUM(G20*H20)</f>
        <v>1105</v>
      </c>
      <c r="J20" s="241"/>
      <c r="K20" s="244" t="s">
        <v>980</v>
      </c>
      <c r="L20" s="7" t="s">
        <v>345</v>
      </c>
    </row>
    <row r="21" spans="1:12" s="240" customFormat="1" ht="49.5" customHeight="1">
      <c r="A21" s="272">
        <v>2</v>
      </c>
      <c r="B21" s="191" t="s">
        <v>298</v>
      </c>
      <c r="C21" s="184" t="s">
        <v>165</v>
      </c>
      <c r="D21" s="8">
        <v>70</v>
      </c>
      <c r="E21" s="249" t="s">
        <v>398</v>
      </c>
      <c r="F21" s="190" t="s">
        <v>658</v>
      </c>
      <c r="G21" s="245"/>
      <c r="H21" s="239"/>
      <c r="I21" s="230"/>
      <c r="J21" s="273">
        <v>3185</v>
      </c>
      <c r="K21" s="244" t="s">
        <v>950</v>
      </c>
      <c r="L21" s="7" t="s">
        <v>345</v>
      </c>
    </row>
    <row r="22" spans="1:12" s="240" customFormat="1" ht="27" customHeight="1">
      <c r="A22" s="307" t="s">
        <v>1064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9"/>
    </row>
    <row r="23" spans="1:12" s="240" customFormat="1" ht="46.5" customHeight="1">
      <c r="A23" s="181" t="s">
        <v>2</v>
      </c>
      <c r="B23" s="181" t="s">
        <v>0</v>
      </c>
      <c r="C23" s="181" t="s">
        <v>652</v>
      </c>
      <c r="D23" s="181" t="s">
        <v>927</v>
      </c>
      <c r="E23" s="181" t="s">
        <v>928</v>
      </c>
      <c r="F23" s="181" t="s">
        <v>929</v>
      </c>
      <c r="G23" s="181" t="s">
        <v>7</v>
      </c>
      <c r="H23" s="271" t="s">
        <v>930</v>
      </c>
      <c r="I23" s="181" t="s">
        <v>10</v>
      </c>
      <c r="J23" s="181" t="s">
        <v>931</v>
      </c>
      <c r="K23" s="181" t="s">
        <v>932</v>
      </c>
      <c r="L23" s="181" t="s">
        <v>1</v>
      </c>
    </row>
    <row r="24" spans="1:12" s="240" customFormat="1" ht="49.5" customHeight="1">
      <c r="A24" s="272">
        <v>1</v>
      </c>
      <c r="B24" s="191" t="s">
        <v>203</v>
      </c>
      <c r="C24" s="184" t="s">
        <v>206</v>
      </c>
      <c r="D24" s="8">
        <v>75.95</v>
      </c>
      <c r="E24" s="249" t="s">
        <v>209</v>
      </c>
      <c r="F24" s="190" t="s">
        <v>677</v>
      </c>
      <c r="G24" s="245">
        <v>112.5</v>
      </c>
      <c r="H24" s="246">
        <v>13</v>
      </c>
      <c r="I24" s="230">
        <f>SUM(G24*H24)</f>
        <v>1462.5</v>
      </c>
      <c r="J24" s="241"/>
      <c r="K24" s="244" t="s">
        <v>981</v>
      </c>
      <c r="L24" s="7" t="s">
        <v>678</v>
      </c>
    </row>
    <row r="25" spans="1:12" s="240" customFormat="1" ht="49.5" customHeight="1">
      <c r="A25" s="272">
        <v>2</v>
      </c>
      <c r="B25" s="191" t="s">
        <v>203</v>
      </c>
      <c r="C25" s="184" t="s">
        <v>206</v>
      </c>
      <c r="D25" s="8">
        <v>75.95</v>
      </c>
      <c r="E25" s="249" t="s">
        <v>209</v>
      </c>
      <c r="F25" s="190" t="s">
        <v>677</v>
      </c>
      <c r="G25" s="245"/>
      <c r="H25" s="239"/>
      <c r="I25" s="230"/>
      <c r="J25" s="273">
        <v>4162.5</v>
      </c>
      <c r="K25" s="244" t="s">
        <v>951</v>
      </c>
      <c r="L25" s="7" t="s">
        <v>678</v>
      </c>
    </row>
    <row r="26" spans="1:12" s="240" customFormat="1" ht="27" customHeight="1">
      <c r="A26" s="307" t="s">
        <v>1063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9"/>
    </row>
    <row r="27" spans="1:12" s="240" customFormat="1" ht="46.5" customHeight="1">
      <c r="A27" s="181" t="s">
        <v>2</v>
      </c>
      <c r="B27" s="181" t="s">
        <v>0</v>
      </c>
      <c r="C27" s="181" t="s">
        <v>652</v>
      </c>
      <c r="D27" s="181" t="s">
        <v>927</v>
      </c>
      <c r="E27" s="181" t="s">
        <v>928</v>
      </c>
      <c r="F27" s="181" t="s">
        <v>929</v>
      </c>
      <c r="G27" s="181" t="s">
        <v>7</v>
      </c>
      <c r="H27" s="271" t="s">
        <v>930</v>
      </c>
      <c r="I27" s="181" t="s">
        <v>10</v>
      </c>
      <c r="J27" s="181" t="s">
        <v>931</v>
      </c>
      <c r="K27" s="181" t="s">
        <v>932</v>
      </c>
      <c r="L27" s="181" t="s">
        <v>1</v>
      </c>
    </row>
    <row r="28" spans="1:12" s="240" customFormat="1" ht="49.5" customHeight="1">
      <c r="A28" s="272">
        <v>1</v>
      </c>
      <c r="B28" s="191" t="s">
        <v>86</v>
      </c>
      <c r="C28" s="184" t="s">
        <v>94</v>
      </c>
      <c r="D28" s="8">
        <v>88</v>
      </c>
      <c r="E28" s="249" t="s">
        <v>123</v>
      </c>
      <c r="F28" s="190" t="s">
        <v>177</v>
      </c>
      <c r="G28" s="245">
        <v>85</v>
      </c>
      <c r="H28" s="246">
        <v>13</v>
      </c>
      <c r="I28" s="230">
        <f>SUM(G28*H28)</f>
        <v>1105</v>
      </c>
      <c r="J28" s="241"/>
      <c r="K28" s="244" t="s">
        <v>975</v>
      </c>
      <c r="L28" s="6" t="s">
        <v>13</v>
      </c>
    </row>
    <row r="29" spans="1:12" s="240" customFormat="1" ht="49.5" customHeight="1">
      <c r="A29" s="272">
        <v>2</v>
      </c>
      <c r="B29" s="191" t="s">
        <v>86</v>
      </c>
      <c r="C29" s="184" t="s">
        <v>94</v>
      </c>
      <c r="D29" s="8">
        <v>88</v>
      </c>
      <c r="E29" s="249" t="s">
        <v>123</v>
      </c>
      <c r="F29" s="190" t="s">
        <v>177</v>
      </c>
      <c r="G29" s="245"/>
      <c r="H29" s="239"/>
      <c r="I29" s="230"/>
      <c r="J29" s="273">
        <v>3315</v>
      </c>
      <c r="K29" s="244" t="s">
        <v>952</v>
      </c>
      <c r="L29" s="6" t="s">
        <v>13</v>
      </c>
    </row>
    <row r="30" spans="1:12" s="240" customFormat="1" ht="27" customHeight="1">
      <c r="A30" s="307" t="s">
        <v>1062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9"/>
    </row>
    <row r="31" spans="1:12" s="240" customFormat="1" ht="46.5" customHeight="1">
      <c r="A31" s="181" t="s">
        <v>2</v>
      </c>
      <c r="B31" s="181" t="s">
        <v>0</v>
      </c>
      <c r="C31" s="181" t="s">
        <v>652</v>
      </c>
      <c r="D31" s="181" t="s">
        <v>927</v>
      </c>
      <c r="E31" s="181" t="s">
        <v>928</v>
      </c>
      <c r="F31" s="181" t="s">
        <v>929</v>
      </c>
      <c r="G31" s="181" t="s">
        <v>7</v>
      </c>
      <c r="H31" s="271" t="s">
        <v>930</v>
      </c>
      <c r="I31" s="181" t="s">
        <v>10</v>
      </c>
      <c r="J31" s="181" t="s">
        <v>931</v>
      </c>
      <c r="K31" s="181" t="s">
        <v>932</v>
      </c>
      <c r="L31" s="181" t="s">
        <v>1</v>
      </c>
    </row>
    <row r="32" spans="1:12" s="240" customFormat="1" ht="49.5" customHeight="1">
      <c r="A32" s="272">
        <v>1</v>
      </c>
      <c r="B32" s="191" t="s">
        <v>662</v>
      </c>
      <c r="C32" s="184" t="s">
        <v>663</v>
      </c>
      <c r="D32" s="8">
        <v>65.75</v>
      </c>
      <c r="E32" s="249" t="s">
        <v>664</v>
      </c>
      <c r="F32" s="190" t="s">
        <v>665</v>
      </c>
      <c r="G32" s="245">
        <v>75</v>
      </c>
      <c r="H32" s="246">
        <v>13</v>
      </c>
      <c r="I32" s="230">
        <f>SUM(G32*H32)</f>
        <v>975</v>
      </c>
      <c r="J32" s="241"/>
      <c r="K32" s="244" t="s">
        <v>974</v>
      </c>
      <c r="L32" s="6" t="s">
        <v>666</v>
      </c>
    </row>
    <row r="33" spans="1:12" s="240" customFormat="1" ht="49.5" customHeight="1">
      <c r="A33" s="272">
        <v>2</v>
      </c>
      <c r="B33" s="191" t="s">
        <v>662</v>
      </c>
      <c r="C33" s="184" t="s">
        <v>663</v>
      </c>
      <c r="D33" s="8">
        <v>65.75</v>
      </c>
      <c r="E33" s="249" t="s">
        <v>664</v>
      </c>
      <c r="F33" s="190" t="s">
        <v>665</v>
      </c>
      <c r="G33" s="245"/>
      <c r="H33" s="239"/>
      <c r="I33" s="230"/>
      <c r="J33" s="273">
        <v>2925</v>
      </c>
      <c r="K33" s="244" t="s">
        <v>953</v>
      </c>
      <c r="L33" s="6" t="s">
        <v>666</v>
      </c>
    </row>
    <row r="34" spans="1:12" s="240" customFormat="1" ht="27" customHeight="1">
      <c r="A34" s="307" t="s">
        <v>1061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</row>
    <row r="35" spans="1:12" s="240" customFormat="1" ht="46.5" customHeight="1">
      <c r="A35" s="181" t="s">
        <v>2</v>
      </c>
      <c r="B35" s="181" t="s">
        <v>0</v>
      </c>
      <c r="C35" s="181" t="s">
        <v>652</v>
      </c>
      <c r="D35" s="181" t="s">
        <v>927</v>
      </c>
      <c r="E35" s="181" t="s">
        <v>928</v>
      </c>
      <c r="F35" s="181" t="s">
        <v>929</v>
      </c>
      <c r="G35" s="181" t="s">
        <v>7</v>
      </c>
      <c r="H35" s="271" t="s">
        <v>930</v>
      </c>
      <c r="I35" s="181" t="s">
        <v>10</v>
      </c>
      <c r="J35" s="181" t="s">
        <v>931</v>
      </c>
      <c r="K35" s="181" t="s">
        <v>932</v>
      </c>
      <c r="L35" s="181" t="s">
        <v>1</v>
      </c>
    </row>
    <row r="36" spans="1:12" s="240" customFormat="1" ht="49.5" customHeight="1">
      <c r="A36" s="272">
        <v>1</v>
      </c>
      <c r="B36" s="191" t="s">
        <v>100</v>
      </c>
      <c r="C36" s="184" t="s">
        <v>101</v>
      </c>
      <c r="D36" s="8">
        <v>75</v>
      </c>
      <c r="E36" s="249" t="s">
        <v>102</v>
      </c>
      <c r="F36" s="190" t="s">
        <v>271</v>
      </c>
      <c r="G36" s="245">
        <v>92.5</v>
      </c>
      <c r="H36" s="246">
        <v>13</v>
      </c>
      <c r="I36" s="230">
        <f>SUM(G36*H36)</f>
        <v>1202.5</v>
      </c>
      <c r="J36" s="241"/>
      <c r="K36" s="244" t="s">
        <v>982</v>
      </c>
      <c r="L36" s="6" t="s">
        <v>293</v>
      </c>
    </row>
    <row r="37" spans="1:12" s="240" customFormat="1" ht="49.5" customHeight="1">
      <c r="A37" s="272">
        <v>2</v>
      </c>
      <c r="B37" s="191" t="s">
        <v>100</v>
      </c>
      <c r="C37" s="184" t="s">
        <v>101</v>
      </c>
      <c r="D37" s="8">
        <v>75</v>
      </c>
      <c r="E37" s="249" t="s">
        <v>102</v>
      </c>
      <c r="F37" s="190" t="s">
        <v>271</v>
      </c>
      <c r="G37" s="245"/>
      <c r="H37" s="239"/>
      <c r="I37" s="230"/>
      <c r="J37" s="273">
        <v>3510</v>
      </c>
      <c r="K37" s="244" t="s">
        <v>954</v>
      </c>
      <c r="L37" s="6" t="s">
        <v>293</v>
      </c>
    </row>
    <row r="38" spans="1:12" s="240" customFormat="1" ht="27" customHeight="1">
      <c r="A38" s="307" t="s">
        <v>1060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9"/>
    </row>
    <row r="39" spans="1:12" s="240" customFormat="1" ht="46.5" customHeight="1">
      <c r="A39" s="181" t="s">
        <v>2</v>
      </c>
      <c r="B39" s="181" t="s">
        <v>0</v>
      </c>
      <c r="C39" s="181" t="s">
        <v>652</v>
      </c>
      <c r="D39" s="181" t="s">
        <v>927</v>
      </c>
      <c r="E39" s="181" t="s">
        <v>928</v>
      </c>
      <c r="F39" s="181" t="s">
        <v>929</v>
      </c>
      <c r="G39" s="181" t="s">
        <v>7</v>
      </c>
      <c r="H39" s="271" t="s">
        <v>930</v>
      </c>
      <c r="I39" s="181" t="s">
        <v>10</v>
      </c>
      <c r="J39" s="181" t="s">
        <v>931</v>
      </c>
      <c r="K39" s="181" t="s">
        <v>932</v>
      </c>
      <c r="L39" s="181" t="s">
        <v>1</v>
      </c>
    </row>
    <row r="40" spans="1:12" s="240" customFormat="1" ht="49.5" customHeight="1">
      <c r="A40" s="272">
        <v>1</v>
      </c>
      <c r="B40" s="191" t="s">
        <v>86</v>
      </c>
      <c r="C40" s="184" t="s">
        <v>94</v>
      </c>
      <c r="D40" s="8">
        <v>88</v>
      </c>
      <c r="E40" s="249" t="s">
        <v>123</v>
      </c>
      <c r="F40" s="190" t="s">
        <v>177</v>
      </c>
      <c r="G40" s="245">
        <v>85</v>
      </c>
      <c r="H40" s="246">
        <v>13</v>
      </c>
      <c r="I40" s="230">
        <f>SUM(G40*H40)</f>
        <v>1105</v>
      </c>
      <c r="J40" s="241"/>
      <c r="K40" s="244" t="s">
        <v>983</v>
      </c>
      <c r="L40" s="6" t="s">
        <v>13</v>
      </c>
    </row>
    <row r="41" spans="1:12" s="240" customFormat="1" ht="49.5" customHeight="1">
      <c r="A41" s="272">
        <v>2</v>
      </c>
      <c r="B41" s="191" t="s">
        <v>86</v>
      </c>
      <c r="C41" s="184" t="s">
        <v>94</v>
      </c>
      <c r="D41" s="8">
        <v>88</v>
      </c>
      <c r="E41" s="249" t="s">
        <v>123</v>
      </c>
      <c r="F41" s="190" t="s">
        <v>177</v>
      </c>
      <c r="G41" s="245"/>
      <c r="H41" s="239"/>
      <c r="I41" s="230"/>
      <c r="J41" s="273">
        <v>3315</v>
      </c>
      <c r="K41" s="244" t="s">
        <v>955</v>
      </c>
      <c r="L41" s="6" t="s">
        <v>13</v>
      </c>
    </row>
    <row r="42" spans="1:12" s="240" customFormat="1" ht="27" customHeight="1">
      <c r="A42" s="307" t="s">
        <v>1059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9"/>
    </row>
    <row r="43" spans="1:12" s="240" customFormat="1" ht="46.5" customHeight="1">
      <c r="A43" s="181" t="s">
        <v>2</v>
      </c>
      <c r="B43" s="181" t="s">
        <v>0</v>
      </c>
      <c r="C43" s="181" t="s">
        <v>652</v>
      </c>
      <c r="D43" s="181" t="s">
        <v>927</v>
      </c>
      <c r="E43" s="181" t="s">
        <v>928</v>
      </c>
      <c r="F43" s="181" t="s">
        <v>929</v>
      </c>
      <c r="G43" s="181" t="s">
        <v>7</v>
      </c>
      <c r="H43" s="271" t="s">
        <v>930</v>
      </c>
      <c r="I43" s="181" t="s">
        <v>10</v>
      </c>
      <c r="J43" s="181" t="s">
        <v>931</v>
      </c>
      <c r="K43" s="181" t="s">
        <v>932</v>
      </c>
      <c r="L43" s="181" t="s">
        <v>1</v>
      </c>
    </row>
    <row r="44" spans="1:12" s="240" customFormat="1" ht="49.5" customHeight="1">
      <c r="A44" s="272">
        <v>1</v>
      </c>
      <c r="B44" s="191" t="s">
        <v>103</v>
      </c>
      <c r="C44" s="184" t="s">
        <v>104</v>
      </c>
      <c r="D44" s="8">
        <v>91</v>
      </c>
      <c r="E44" s="249" t="s">
        <v>143</v>
      </c>
      <c r="F44" s="190" t="s">
        <v>596</v>
      </c>
      <c r="G44" s="245">
        <v>100</v>
      </c>
      <c r="H44" s="246">
        <v>13</v>
      </c>
      <c r="I44" s="230">
        <f>SUM(G44*H44)</f>
        <v>1300</v>
      </c>
      <c r="J44" s="241"/>
      <c r="K44" s="244" t="s">
        <v>956</v>
      </c>
      <c r="L44" s="6" t="s">
        <v>13</v>
      </c>
    </row>
    <row r="45" spans="1:12" s="240" customFormat="1" ht="49.5" customHeight="1">
      <c r="A45" s="272">
        <v>2</v>
      </c>
      <c r="B45" s="191" t="s">
        <v>103</v>
      </c>
      <c r="C45" s="184" t="s">
        <v>104</v>
      </c>
      <c r="D45" s="8">
        <v>91</v>
      </c>
      <c r="E45" s="249" t="s">
        <v>143</v>
      </c>
      <c r="F45" s="190" t="s">
        <v>596</v>
      </c>
      <c r="G45" s="245"/>
      <c r="H45" s="239"/>
      <c r="I45" s="230"/>
      <c r="J45" s="273">
        <v>3120</v>
      </c>
      <c r="K45" s="244" t="s">
        <v>957</v>
      </c>
      <c r="L45" s="6" t="s">
        <v>13</v>
      </c>
    </row>
    <row r="46" spans="1:12" s="240" customFormat="1" ht="27" customHeight="1">
      <c r="A46" s="307" t="s">
        <v>1058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9"/>
    </row>
    <row r="47" spans="1:12" s="240" customFormat="1" ht="46.5" customHeight="1">
      <c r="A47" s="181" t="s">
        <v>2</v>
      </c>
      <c r="B47" s="181" t="s">
        <v>0</v>
      </c>
      <c r="C47" s="181" t="s">
        <v>652</v>
      </c>
      <c r="D47" s="181" t="s">
        <v>927</v>
      </c>
      <c r="E47" s="181" t="s">
        <v>928</v>
      </c>
      <c r="F47" s="181" t="s">
        <v>929</v>
      </c>
      <c r="G47" s="181" t="s">
        <v>7</v>
      </c>
      <c r="H47" s="271" t="s">
        <v>930</v>
      </c>
      <c r="I47" s="181" t="s">
        <v>10</v>
      </c>
      <c r="J47" s="181" t="s">
        <v>931</v>
      </c>
      <c r="K47" s="181" t="s">
        <v>932</v>
      </c>
      <c r="L47" s="181" t="s">
        <v>1</v>
      </c>
    </row>
    <row r="48" spans="1:12" s="240" customFormat="1" ht="49.5" customHeight="1">
      <c r="A48" s="272">
        <v>1</v>
      </c>
      <c r="B48" s="191" t="s">
        <v>662</v>
      </c>
      <c r="C48" s="184" t="s">
        <v>663</v>
      </c>
      <c r="D48" s="8">
        <v>65.75</v>
      </c>
      <c r="E48" s="249" t="s">
        <v>664</v>
      </c>
      <c r="F48" s="190" t="s">
        <v>665</v>
      </c>
      <c r="G48" s="245">
        <v>75</v>
      </c>
      <c r="H48" s="246">
        <v>13</v>
      </c>
      <c r="I48" s="230">
        <f>SUM(G48*H48)</f>
        <v>975</v>
      </c>
      <c r="J48" s="241"/>
      <c r="K48" s="244" t="s">
        <v>958</v>
      </c>
      <c r="L48" s="6" t="s">
        <v>666</v>
      </c>
    </row>
    <row r="49" spans="1:12" s="240" customFormat="1" ht="49.5" customHeight="1">
      <c r="A49" s="272">
        <v>2</v>
      </c>
      <c r="B49" s="191" t="s">
        <v>662</v>
      </c>
      <c r="C49" s="184" t="s">
        <v>663</v>
      </c>
      <c r="D49" s="8">
        <v>65.75</v>
      </c>
      <c r="E49" s="249" t="s">
        <v>664</v>
      </c>
      <c r="F49" s="190" t="s">
        <v>665</v>
      </c>
      <c r="G49" s="245"/>
      <c r="H49" s="239"/>
      <c r="I49" s="230"/>
      <c r="J49" s="273">
        <v>2925</v>
      </c>
      <c r="K49" s="244" t="s">
        <v>959</v>
      </c>
      <c r="L49" s="6" t="s">
        <v>666</v>
      </c>
    </row>
    <row r="50" spans="1:12" s="240" customFormat="1" ht="27" customHeight="1">
      <c r="A50" s="307" t="s">
        <v>1076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9"/>
    </row>
    <row r="51" spans="1:12" s="240" customFormat="1" ht="46.5" customHeight="1">
      <c r="A51" s="181" t="s">
        <v>2</v>
      </c>
      <c r="B51" s="181" t="s">
        <v>0</v>
      </c>
      <c r="C51" s="181" t="s">
        <v>652</v>
      </c>
      <c r="D51" s="181" t="s">
        <v>927</v>
      </c>
      <c r="E51" s="181" t="s">
        <v>928</v>
      </c>
      <c r="F51" s="181" t="s">
        <v>929</v>
      </c>
      <c r="G51" s="181" t="s">
        <v>7</v>
      </c>
      <c r="H51" s="271" t="s">
        <v>930</v>
      </c>
      <c r="I51" s="181" t="s">
        <v>10</v>
      </c>
      <c r="J51" s="181" t="s">
        <v>931</v>
      </c>
      <c r="K51" s="181" t="s">
        <v>932</v>
      </c>
      <c r="L51" s="181" t="s">
        <v>1</v>
      </c>
    </row>
    <row r="52" spans="1:12" s="240" customFormat="1" ht="49.5" customHeight="1">
      <c r="A52" s="272">
        <v>1</v>
      </c>
      <c r="B52" s="191" t="s">
        <v>86</v>
      </c>
      <c r="C52" s="184" t="s">
        <v>94</v>
      </c>
      <c r="D52" s="8">
        <v>88</v>
      </c>
      <c r="E52" s="249" t="s">
        <v>123</v>
      </c>
      <c r="F52" s="190" t="s">
        <v>177</v>
      </c>
      <c r="G52" s="245">
        <v>85</v>
      </c>
      <c r="H52" s="246">
        <v>13</v>
      </c>
      <c r="I52" s="230">
        <f>SUM(G52*H52)</f>
        <v>1105</v>
      </c>
      <c r="J52" s="241"/>
      <c r="K52" s="244" t="s">
        <v>960</v>
      </c>
      <c r="L52" s="6" t="s">
        <v>13</v>
      </c>
    </row>
    <row r="53" spans="1:12" s="240" customFormat="1" ht="49.5" customHeight="1">
      <c r="A53" s="272">
        <v>2</v>
      </c>
      <c r="B53" s="191" t="s">
        <v>86</v>
      </c>
      <c r="C53" s="184" t="s">
        <v>94</v>
      </c>
      <c r="D53" s="8">
        <v>88</v>
      </c>
      <c r="E53" s="249" t="s">
        <v>123</v>
      </c>
      <c r="F53" s="190" t="s">
        <v>177</v>
      </c>
      <c r="G53" s="245"/>
      <c r="H53" s="239"/>
      <c r="I53" s="230"/>
      <c r="J53" s="273">
        <v>3315</v>
      </c>
      <c r="K53" s="244" t="s">
        <v>961</v>
      </c>
      <c r="L53" s="6" t="s">
        <v>13</v>
      </c>
    </row>
    <row r="54" spans="1:12" s="240" customFormat="1" ht="27" customHeight="1" thickBot="1">
      <c r="A54" s="310" t="s">
        <v>37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</row>
    <row r="55" spans="1:12" s="240" customFormat="1" ht="27" customHeight="1" thickBot="1">
      <c r="A55" s="315" t="s">
        <v>1071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7"/>
    </row>
    <row r="56" spans="1:12" s="240" customFormat="1" ht="27" customHeight="1">
      <c r="A56" s="304" t="s">
        <v>1057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6"/>
    </row>
    <row r="57" spans="1:12" s="240" customFormat="1" ht="46.5" customHeight="1">
      <c r="A57" s="181" t="s">
        <v>2</v>
      </c>
      <c r="B57" s="181" t="s">
        <v>0</v>
      </c>
      <c r="C57" s="181" t="s">
        <v>652</v>
      </c>
      <c r="D57" s="181" t="s">
        <v>927</v>
      </c>
      <c r="E57" s="181" t="s">
        <v>928</v>
      </c>
      <c r="F57" s="181" t="s">
        <v>929</v>
      </c>
      <c r="G57" s="181" t="s">
        <v>7</v>
      </c>
      <c r="H57" s="271" t="s">
        <v>930</v>
      </c>
      <c r="I57" s="181" t="s">
        <v>10</v>
      </c>
      <c r="J57" s="181" t="s">
        <v>931</v>
      </c>
      <c r="K57" s="181" t="s">
        <v>932</v>
      </c>
      <c r="L57" s="181" t="s">
        <v>1</v>
      </c>
    </row>
    <row r="58" spans="1:12" s="240" customFormat="1" ht="49.5" customHeight="1">
      <c r="A58" s="272">
        <v>1</v>
      </c>
      <c r="B58" s="191" t="s">
        <v>171</v>
      </c>
      <c r="C58" s="184" t="s">
        <v>172</v>
      </c>
      <c r="D58" s="8">
        <v>61</v>
      </c>
      <c r="E58" s="249" t="s">
        <v>434</v>
      </c>
      <c r="F58" s="190" t="s">
        <v>173</v>
      </c>
      <c r="G58" s="245">
        <v>30</v>
      </c>
      <c r="H58" s="246">
        <v>13</v>
      </c>
      <c r="I58" s="230">
        <f>SUM(G58*H58)</f>
        <v>390</v>
      </c>
      <c r="J58" s="241"/>
      <c r="K58" s="244" t="s">
        <v>1085</v>
      </c>
      <c r="L58" s="6" t="s">
        <v>32</v>
      </c>
    </row>
    <row r="59" spans="1:12" s="240" customFormat="1" ht="49.5" customHeight="1">
      <c r="A59" s="272">
        <v>2</v>
      </c>
      <c r="B59" s="191" t="s">
        <v>171</v>
      </c>
      <c r="C59" s="184" t="s">
        <v>172</v>
      </c>
      <c r="D59" s="8">
        <v>61</v>
      </c>
      <c r="E59" s="249" t="s">
        <v>434</v>
      </c>
      <c r="F59" s="190" t="s">
        <v>173</v>
      </c>
      <c r="G59" s="245"/>
      <c r="H59" s="239"/>
      <c r="I59" s="230"/>
      <c r="J59" s="273">
        <v>1170</v>
      </c>
      <c r="K59" s="244" t="s">
        <v>962</v>
      </c>
      <c r="L59" s="6" t="s">
        <v>32</v>
      </c>
    </row>
    <row r="60" spans="1:12" s="240" customFormat="1" ht="27" customHeight="1">
      <c r="A60" s="307" t="s">
        <v>938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9"/>
    </row>
    <row r="61" spans="1:12" s="240" customFormat="1" ht="46.5" customHeight="1">
      <c r="A61" s="181" t="s">
        <v>2</v>
      </c>
      <c r="B61" s="181" t="s">
        <v>0</v>
      </c>
      <c r="C61" s="181" t="s">
        <v>652</v>
      </c>
      <c r="D61" s="181" t="s">
        <v>927</v>
      </c>
      <c r="E61" s="181" t="s">
        <v>928</v>
      </c>
      <c r="F61" s="181" t="s">
        <v>929</v>
      </c>
      <c r="G61" s="181" t="s">
        <v>7</v>
      </c>
      <c r="H61" s="271" t="s">
        <v>930</v>
      </c>
      <c r="I61" s="181" t="s">
        <v>10</v>
      </c>
      <c r="J61" s="181" t="s">
        <v>931</v>
      </c>
      <c r="K61" s="181" t="s">
        <v>932</v>
      </c>
      <c r="L61" s="181" t="s">
        <v>1</v>
      </c>
    </row>
    <row r="62" spans="1:12" s="240" customFormat="1" ht="51.75" customHeight="1">
      <c r="A62" s="272">
        <v>1</v>
      </c>
      <c r="B62" s="191" t="s">
        <v>106</v>
      </c>
      <c r="C62" s="184" t="s">
        <v>204</v>
      </c>
      <c r="D62" s="8">
        <v>73</v>
      </c>
      <c r="E62" s="249" t="s">
        <v>208</v>
      </c>
      <c r="F62" s="190" t="s">
        <v>207</v>
      </c>
      <c r="G62" s="245">
        <v>35</v>
      </c>
      <c r="H62" s="246">
        <v>13</v>
      </c>
      <c r="I62" s="230">
        <f>SUM(G62*H62)</f>
        <v>455</v>
      </c>
      <c r="J62" s="241"/>
      <c r="K62" s="244" t="s">
        <v>1086</v>
      </c>
      <c r="L62" s="6" t="s">
        <v>108</v>
      </c>
    </row>
    <row r="63" spans="1:12" s="240" customFormat="1" ht="51.75" customHeight="1">
      <c r="A63" s="272">
        <v>2</v>
      </c>
      <c r="B63" s="191" t="s">
        <v>106</v>
      </c>
      <c r="C63" s="184" t="s">
        <v>204</v>
      </c>
      <c r="D63" s="8">
        <v>73</v>
      </c>
      <c r="E63" s="249" t="s">
        <v>208</v>
      </c>
      <c r="F63" s="190" t="s">
        <v>207</v>
      </c>
      <c r="G63" s="245"/>
      <c r="H63" s="239"/>
      <c r="I63" s="230"/>
      <c r="J63" s="273">
        <v>1300</v>
      </c>
      <c r="K63" s="244" t="s">
        <v>963</v>
      </c>
      <c r="L63" s="6" t="s">
        <v>108</v>
      </c>
    </row>
    <row r="64" spans="1:12" s="240" customFormat="1" ht="27" customHeight="1">
      <c r="A64" s="307" t="s">
        <v>1073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9"/>
    </row>
    <row r="65" spans="1:12" s="240" customFormat="1" ht="46.5" customHeight="1">
      <c r="A65" s="181" t="s">
        <v>2</v>
      </c>
      <c r="B65" s="181" t="s">
        <v>0</v>
      </c>
      <c r="C65" s="181" t="s">
        <v>652</v>
      </c>
      <c r="D65" s="181" t="s">
        <v>927</v>
      </c>
      <c r="E65" s="181" t="s">
        <v>928</v>
      </c>
      <c r="F65" s="181" t="s">
        <v>929</v>
      </c>
      <c r="G65" s="181" t="s">
        <v>7</v>
      </c>
      <c r="H65" s="271" t="s">
        <v>930</v>
      </c>
      <c r="I65" s="181" t="s">
        <v>10</v>
      </c>
      <c r="J65" s="181" t="s">
        <v>931</v>
      </c>
      <c r="K65" s="181" t="s">
        <v>932</v>
      </c>
      <c r="L65" s="181" t="s">
        <v>1</v>
      </c>
    </row>
    <row r="66" spans="1:12" s="240" customFormat="1" ht="49.5" customHeight="1">
      <c r="A66" s="272">
        <v>1</v>
      </c>
      <c r="B66" s="191" t="s">
        <v>693</v>
      </c>
      <c r="C66" s="184" t="s">
        <v>694</v>
      </c>
      <c r="D66" s="8">
        <v>40.05</v>
      </c>
      <c r="E66" s="249" t="s">
        <v>695</v>
      </c>
      <c r="F66" s="190" t="s">
        <v>696</v>
      </c>
      <c r="G66" s="245">
        <v>27.5</v>
      </c>
      <c r="H66" s="246">
        <v>13</v>
      </c>
      <c r="I66" s="230">
        <f>SUM(G66*H66)</f>
        <v>357.5</v>
      </c>
      <c r="J66" s="241"/>
      <c r="K66" s="244" t="s">
        <v>1074</v>
      </c>
      <c r="L66" s="6" t="s">
        <v>108</v>
      </c>
    </row>
    <row r="67" spans="1:12" s="240" customFormat="1" ht="49.5" customHeight="1">
      <c r="A67" s="272">
        <v>2</v>
      </c>
      <c r="B67" s="191" t="s">
        <v>693</v>
      </c>
      <c r="C67" s="184" t="s">
        <v>694</v>
      </c>
      <c r="D67" s="8">
        <v>40.05</v>
      </c>
      <c r="E67" s="249" t="s">
        <v>695</v>
      </c>
      <c r="F67" s="190" t="s">
        <v>696</v>
      </c>
      <c r="G67" s="245"/>
      <c r="H67" s="239"/>
      <c r="I67" s="230"/>
      <c r="J67" s="273">
        <v>1072.5</v>
      </c>
      <c r="K67" s="244" t="s">
        <v>1075</v>
      </c>
      <c r="L67" s="6" t="s">
        <v>108</v>
      </c>
    </row>
    <row r="68" spans="1:12" s="240" customFormat="1" ht="27" customHeight="1">
      <c r="A68" s="307" t="s">
        <v>1056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9"/>
    </row>
    <row r="69" spans="1:12" s="240" customFormat="1" ht="46.5" customHeight="1">
      <c r="A69" s="181" t="s">
        <v>2</v>
      </c>
      <c r="B69" s="181" t="s">
        <v>0</v>
      </c>
      <c r="C69" s="181" t="s">
        <v>652</v>
      </c>
      <c r="D69" s="181" t="s">
        <v>927</v>
      </c>
      <c r="E69" s="181" t="s">
        <v>928</v>
      </c>
      <c r="F69" s="181" t="s">
        <v>929</v>
      </c>
      <c r="G69" s="181" t="s">
        <v>7</v>
      </c>
      <c r="H69" s="271" t="s">
        <v>930</v>
      </c>
      <c r="I69" s="181" t="s">
        <v>10</v>
      </c>
      <c r="J69" s="181" t="s">
        <v>931</v>
      </c>
      <c r="K69" s="181" t="s">
        <v>932</v>
      </c>
      <c r="L69" s="181" t="s">
        <v>1</v>
      </c>
    </row>
    <row r="70" spans="1:12" s="240" customFormat="1" ht="49.5" customHeight="1">
      <c r="A70" s="272">
        <v>1</v>
      </c>
      <c r="B70" s="191" t="s">
        <v>697</v>
      </c>
      <c r="C70" s="184" t="s">
        <v>698</v>
      </c>
      <c r="D70" s="8">
        <v>52.05</v>
      </c>
      <c r="E70" s="249" t="s">
        <v>699</v>
      </c>
      <c r="F70" s="190" t="s">
        <v>696</v>
      </c>
      <c r="G70" s="245">
        <v>27.5</v>
      </c>
      <c r="H70" s="246">
        <v>12</v>
      </c>
      <c r="I70" s="230">
        <f>SUM(G70*H70)</f>
        <v>330</v>
      </c>
      <c r="J70" s="241"/>
      <c r="K70" s="244" t="s">
        <v>1051</v>
      </c>
      <c r="L70" s="6" t="s">
        <v>108</v>
      </c>
    </row>
    <row r="71" spans="1:12" s="240" customFormat="1" ht="49.5" customHeight="1">
      <c r="A71" s="272">
        <v>2</v>
      </c>
      <c r="B71" s="191" t="s">
        <v>697</v>
      </c>
      <c r="C71" s="184" t="s">
        <v>698</v>
      </c>
      <c r="D71" s="8">
        <v>52.05</v>
      </c>
      <c r="E71" s="249" t="s">
        <v>699</v>
      </c>
      <c r="F71" s="190" t="s">
        <v>696</v>
      </c>
      <c r="G71" s="245">
        <v>25</v>
      </c>
      <c r="H71" s="246">
        <v>13</v>
      </c>
      <c r="I71" s="230">
        <f>SUM(G71*H71)</f>
        <v>325</v>
      </c>
      <c r="J71" s="241"/>
      <c r="K71" s="244" t="s">
        <v>1052</v>
      </c>
      <c r="L71" s="6" t="s">
        <v>108</v>
      </c>
    </row>
    <row r="72" spans="1:12" s="240" customFormat="1" ht="49.5" customHeight="1">
      <c r="A72" s="272">
        <v>3</v>
      </c>
      <c r="B72" s="191" t="s">
        <v>697</v>
      </c>
      <c r="C72" s="184" t="s">
        <v>698</v>
      </c>
      <c r="D72" s="8">
        <v>52.05</v>
      </c>
      <c r="E72" s="249" t="s">
        <v>699</v>
      </c>
      <c r="F72" s="190" t="s">
        <v>696</v>
      </c>
      <c r="G72" s="245"/>
      <c r="H72" s="239"/>
      <c r="I72" s="230"/>
      <c r="J72" s="273">
        <v>980</v>
      </c>
      <c r="K72" s="244" t="s">
        <v>1075</v>
      </c>
      <c r="L72" s="6" t="s">
        <v>108</v>
      </c>
    </row>
    <row r="73" spans="1:12" s="240" customFormat="1" ht="27" customHeight="1">
      <c r="A73" s="307" t="s">
        <v>1068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9"/>
    </row>
    <row r="74" spans="1:12" s="240" customFormat="1" ht="46.5" customHeight="1">
      <c r="A74" s="181" t="s">
        <v>2</v>
      </c>
      <c r="B74" s="181" t="s">
        <v>0</v>
      </c>
      <c r="C74" s="181" t="s">
        <v>652</v>
      </c>
      <c r="D74" s="181" t="s">
        <v>927</v>
      </c>
      <c r="E74" s="181" t="s">
        <v>928</v>
      </c>
      <c r="F74" s="181" t="s">
        <v>929</v>
      </c>
      <c r="G74" s="181" t="s">
        <v>7</v>
      </c>
      <c r="H74" s="271" t="s">
        <v>930</v>
      </c>
      <c r="I74" s="181" t="s">
        <v>10</v>
      </c>
      <c r="J74" s="181" t="s">
        <v>931</v>
      </c>
      <c r="K74" s="181" t="s">
        <v>932</v>
      </c>
      <c r="L74" s="181" t="s">
        <v>1</v>
      </c>
    </row>
    <row r="75" spans="1:12" s="240" customFormat="1" ht="49.5" customHeight="1">
      <c r="A75" s="272">
        <v>1</v>
      </c>
      <c r="B75" s="191" t="s">
        <v>701</v>
      </c>
      <c r="C75" s="184" t="s">
        <v>702</v>
      </c>
      <c r="D75" s="8">
        <v>103.5</v>
      </c>
      <c r="E75" s="249" t="s">
        <v>703</v>
      </c>
      <c r="F75" s="190" t="s">
        <v>151</v>
      </c>
      <c r="G75" s="245">
        <v>75</v>
      </c>
      <c r="H75" s="246">
        <v>12</v>
      </c>
      <c r="I75" s="230">
        <f>SUM(G75*H75)</f>
        <v>900</v>
      </c>
      <c r="J75" s="241"/>
      <c r="K75" s="244" t="s">
        <v>1053</v>
      </c>
      <c r="L75" s="6" t="s">
        <v>705</v>
      </c>
    </row>
    <row r="76" spans="1:12" s="240" customFormat="1" ht="49.5" customHeight="1">
      <c r="A76" s="272">
        <v>2</v>
      </c>
      <c r="B76" s="191" t="s">
        <v>701</v>
      </c>
      <c r="C76" s="184" t="s">
        <v>702</v>
      </c>
      <c r="D76" s="8">
        <v>103.5</v>
      </c>
      <c r="E76" s="249" t="s">
        <v>703</v>
      </c>
      <c r="F76" s="190" t="s">
        <v>151</v>
      </c>
      <c r="G76" s="245"/>
      <c r="H76" s="239"/>
      <c r="I76" s="230"/>
      <c r="J76" s="273">
        <v>2625</v>
      </c>
      <c r="K76" s="244" t="s">
        <v>1054</v>
      </c>
      <c r="L76" s="6" t="s">
        <v>705</v>
      </c>
    </row>
    <row r="77" spans="1:12" s="240" customFormat="1" ht="27" customHeight="1">
      <c r="A77" s="307" t="s">
        <v>1077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9"/>
    </row>
    <row r="78" spans="1:12" s="240" customFormat="1" ht="46.5" customHeight="1">
      <c r="A78" s="181" t="s">
        <v>2</v>
      </c>
      <c r="B78" s="181" t="s">
        <v>0</v>
      </c>
      <c r="C78" s="181" t="s">
        <v>652</v>
      </c>
      <c r="D78" s="181" t="s">
        <v>927</v>
      </c>
      <c r="E78" s="181" t="s">
        <v>928</v>
      </c>
      <c r="F78" s="181" t="s">
        <v>929</v>
      </c>
      <c r="G78" s="181" t="s">
        <v>7</v>
      </c>
      <c r="H78" s="271" t="s">
        <v>930</v>
      </c>
      <c r="I78" s="181" t="s">
        <v>10</v>
      </c>
      <c r="J78" s="181" t="s">
        <v>931</v>
      </c>
      <c r="K78" s="181" t="s">
        <v>932</v>
      </c>
      <c r="L78" s="181" t="s">
        <v>1</v>
      </c>
    </row>
    <row r="79" spans="1:12" s="240" customFormat="1" ht="49.5" customHeight="1">
      <c r="A79" s="272">
        <v>1</v>
      </c>
      <c r="B79" s="191" t="s">
        <v>80</v>
      </c>
      <c r="C79" s="184" t="s">
        <v>81</v>
      </c>
      <c r="D79" s="8">
        <v>88</v>
      </c>
      <c r="E79" s="249" t="s">
        <v>82</v>
      </c>
      <c r="F79" s="190" t="s">
        <v>696</v>
      </c>
      <c r="G79" s="245">
        <v>60</v>
      </c>
      <c r="H79" s="246">
        <v>13</v>
      </c>
      <c r="I79" s="230">
        <f>SUM(G79*H79)</f>
        <v>780</v>
      </c>
      <c r="J79" s="241"/>
      <c r="K79" s="244" t="s">
        <v>1069</v>
      </c>
      <c r="L79" s="6" t="s">
        <v>350</v>
      </c>
    </row>
    <row r="80" spans="1:12" s="240" customFormat="1" ht="49.5" customHeight="1">
      <c r="A80" s="272">
        <v>2</v>
      </c>
      <c r="B80" s="191" t="s">
        <v>80</v>
      </c>
      <c r="C80" s="184" t="s">
        <v>81</v>
      </c>
      <c r="D80" s="8">
        <v>88</v>
      </c>
      <c r="E80" s="249" t="s">
        <v>82</v>
      </c>
      <c r="F80" s="190" t="s">
        <v>696</v>
      </c>
      <c r="G80" s="245"/>
      <c r="H80" s="239"/>
      <c r="I80" s="230"/>
      <c r="J80" s="273">
        <v>2340</v>
      </c>
      <c r="K80" s="244" t="s">
        <v>1070</v>
      </c>
      <c r="L80" s="6" t="s">
        <v>350</v>
      </c>
    </row>
    <row r="81" spans="1:12" s="240" customFormat="1" ht="27" customHeight="1">
      <c r="A81" s="307" t="s">
        <v>1078</v>
      </c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9"/>
    </row>
    <row r="82" spans="1:12" s="240" customFormat="1" ht="46.5" customHeight="1">
      <c r="A82" s="181" t="s">
        <v>2</v>
      </c>
      <c r="B82" s="181" t="s">
        <v>0</v>
      </c>
      <c r="C82" s="181" t="s">
        <v>652</v>
      </c>
      <c r="D82" s="181" t="s">
        <v>927</v>
      </c>
      <c r="E82" s="181" t="s">
        <v>928</v>
      </c>
      <c r="F82" s="181" t="s">
        <v>929</v>
      </c>
      <c r="G82" s="181" t="s">
        <v>7</v>
      </c>
      <c r="H82" s="271" t="s">
        <v>930</v>
      </c>
      <c r="I82" s="181" t="s">
        <v>10</v>
      </c>
      <c r="J82" s="181" t="s">
        <v>931</v>
      </c>
      <c r="K82" s="181" t="s">
        <v>932</v>
      </c>
      <c r="L82" s="181" t="s">
        <v>1</v>
      </c>
    </row>
    <row r="83" spans="1:12" s="240" customFormat="1" ht="49.5" customHeight="1">
      <c r="A83" s="272">
        <v>1</v>
      </c>
      <c r="B83" s="191" t="s">
        <v>80</v>
      </c>
      <c r="C83" s="184" t="s">
        <v>81</v>
      </c>
      <c r="D83" s="8">
        <v>88</v>
      </c>
      <c r="E83" s="249" t="s">
        <v>82</v>
      </c>
      <c r="F83" s="190" t="s">
        <v>696</v>
      </c>
      <c r="G83" s="245">
        <v>60</v>
      </c>
      <c r="H83" s="246">
        <v>13</v>
      </c>
      <c r="I83" s="230">
        <f>SUM(G83*H83)</f>
        <v>780</v>
      </c>
      <c r="J83" s="241"/>
      <c r="K83" s="244" t="s">
        <v>1069</v>
      </c>
      <c r="L83" s="6" t="s">
        <v>350</v>
      </c>
    </row>
    <row r="84" spans="1:12" s="240" customFormat="1" ht="49.5" customHeight="1">
      <c r="A84" s="272">
        <v>2</v>
      </c>
      <c r="B84" s="191" t="s">
        <v>80</v>
      </c>
      <c r="C84" s="184" t="s">
        <v>81</v>
      </c>
      <c r="D84" s="8">
        <v>88</v>
      </c>
      <c r="E84" s="249" t="s">
        <v>82</v>
      </c>
      <c r="F84" s="190" t="s">
        <v>696</v>
      </c>
      <c r="G84" s="245"/>
      <c r="H84" s="239"/>
      <c r="I84" s="230"/>
      <c r="J84" s="273">
        <v>2340</v>
      </c>
      <c r="K84" s="244" t="s">
        <v>1070</v>
      </c>
      <c r="L84" s="6" t="s">
        <v>350</v>
      </c>
    </row>
    <row r="85" spans="1:12" s="240" customFormat="1" ht="27" customHeight="1" thickBot="1">
      <c r="A85" s="312" t="s">
        <v>1072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4"/>
    </row>
    <row r="86" spans="1:12" s="240" customFormat="1" ht="27" customHeight="1" thickBot="1">
      <c r="A86" s="329" t="s">
        <v>1103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1"/>
    </row>
    <row r="87" spans="1:12" s="240" customFormat="1" ht="27" customHeight="1">
      <c r="A87" s="304" t="s">
        <v>1079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6"/>
    </row>
    <row r="88" spans="1:12" s="240" customFormat="1" ht="46.5" customHeight="1">
      <c r="A88" s="181" t="s">
        <v>2</v>
      </c>
      <c r="B88" s="181" t="s">
        <v>0</v>
      </c>
      <c r="C88" s="181" t="s">
        <v>652</v>
      </c>
      <c r="D88" s="181" t="s">
        <v>927</v>
      </c>
      <c r="E88" s="181" t="s">
        <v>928</v>
      </c>
      <c r="F88" s="181" t="s">
        <v>929</v>
      </c>
      <c r="G88" s="181" t="s">
        <v>7</v>
      </c>
      <c r="H88" s="271" t="s">
        <v>930</v>
      </c>
      <c r="I88" s="181" t="s">
        <v>10</v>
      </c>
      <c r="J88" s="181" t="s">
        <v>931</v>
      </c>
      <c r="K88" s="181" t="s">
        <v>932</v>
      </c>
      <c r="L88" s="181" t="s">
        <v>1</v>
      </c>
    </row>
    <row r="89" spans="1:12" s="240" customFormat="1" ht="49.5" customHeight="1">
      <c r="A89" s="272">
        <v>1</v>
      </c>
      <c r="B89" s="191" t="s">
        <v>109</v>
      </c>
      <c r="C89" s="184" t="s">
        <v>110</v>
      </c>
      <c r="D89" s="8">
        <v>49</v>
      </c>
      <c r="E89" s="249" t="s">
        <v>120</v>
      </c>
      <c r="F89" s="190" t="s">
        <v>118</v>
      </c>
      <c r="G89" s="245">
        <v>45</v>
      </c>
      <c r="H89" s="246">
        <v>8</v>
      </c>
      <c r="I89" s="230">
        <f>SUM(G89*H89)</f>
        <v>360</v>
      </c>
      <c r="J89" s="241"/>
      <c r="K89" s="244" t="s">
        <v>1090</v>
      </c>
      <c r="L89" s="6" t="s">
        <v>19</v>
      </c>
    </row>
    <row r="90" spans="1:12" s="240" customFormat="1" ht="49.5" customHeight="1">
      <c r="A90" s="272">
        <v>2</v>
      </c>
      <c r="B90" s="191" t="s">
        <v>109</v>
      </c>
      <c r="C90" s="184" t="s">
        <v>110</v>
      </c>
      <c r="D90" s="8">
        <v>49</v>
      </c>
      <c r="E90" s="249" t="s">
        <v>120</v>
      </c>
      <c r="F90" s="190" t="s">
        <v>118</v>
      </c>
      <c r="G90" s="245">
        <v>35</v>
      </c>
      <c r="H90" s="246">
        <v>13</v>
      </c>
      <c r="I90" s="230">
        <f>SUM(G90*H90)</f>
        <v>455</v>
      </c>
      <c r="J90" s="241"/>
      <c r="K90" s="244" t="s">
        <v>1091</v>
      </c>
      <c r="L90" s="6" t="s">
        <v>19</v>
      </c>
    </row>
    <row r="91" spans="1:12" s="240" customFormat="1" ht="49.5" customHeight="1">
      <c r="A91" s="272">
        <v>3</v>
      </c>
      <c r="B91" s="191" t="s">
        <v>109</v>
      </c>
      <c r="C91" s="184" t="s">
        <v>110</v>
      </c>
      <c r="D91" s="8">
        <v>49</v>
      </c>
      <c r="E91" s="249" t="s">
        <v>120</v>
      </c>
      <c r="F91" s="190" t="s">
        <v>118</v>
      </c>
      <c r="G91" s="245"/>
      <c r="H91" s="239"/>
      <c r="I91" s="230"/>
      <c r="J91" s="273">
        <f>SUM(I89:I90)</f>
        <v>815</v>
      </c>
      <c r="K91" s="244" t="s">
        <v>1092</v>
      </c>
      <c r="L91" s="6" t="s">
        <v>19</v>
      </c>
    </row>
    <row r="92" spans="1:12" s="240" customFormat="1" ht="27" customHeight="1">
      <c r="A92" s="307" t="s">
        <v>1080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9"/>
    </row>
    <row r="93" spans="1:12" s="240" customFormat="1" ht="46.5" customHeight="1">
      <c r="A93" s="181" t="s">
        <v>2</v>
      </c>
      <c r="B93" s="181" t="s">
        <v>0</v>
      </c>
      <c r="C93" s="181" t="s">
        <v>652</v>
      </c>
      <c r="D93" s="181" t="s">
        <v>927</v>
      </c>
      <c r="E93" s="181" t="s">
        <v>928</v>
      </c>
      <c r="F93" s="181" t="s">
        <v>929</v>
      </c>
      <c r="G93" s="181" t="s">
        <v>7</v>
      </c>
      <c r="H93" s="271" t="s">
        <v>930</v>
      </c>
      <c r="I93" s="181" t="s">
        <v>10</v>
      </c>
      <c r="J93" s="181" t="s">
        <v>931</v>
      </c>
      <c r="K93" s="181" t="s">
        <v>932</v>
      </c>
      <c r="L93" s="181" t="s">
        <v>1</v>
      </c>
    </row>
    <row r="94" spans="1:12" s="240" customFormat="1" ht="49.5" customHeight="1">
      <c r="A94" s="272">
        <v>1</v>
      </c>
      <c r="B94" s="191" t="s">
        <v>708</v>
      </c>
      <c r="C94" s="184" t="s">
        <v>709</v>
      </c>
      <c r="D94" s="8">
        <v>78</v>
      </c>
      <c r="E94" s="249"/>
      <c r="F94" s="190" t="s">
        <v>818</v>
      </c>
      <c r="G94" s="245">
        <v>25</v>
      </c>
      <c r="H94" s="246">
        <v>13</v>
      </c>
      <c r="I94" s="230">
        <f>SUM(G94*H94)</f>
        <v>325</v>
      </c>
      <c r="J94" s="241"/>
      <c r="K94" s="244" t="s">
        <v>1102</v>
      </c>
      <c r="L94" s="6" t="s">
        <v>218</v>
      </c>
    </row>
    <row r="95" spans="1:12" s="240" customFormat="1" ht="49.5" customHeight="1">
      <c r="A95" s="272">
        <v>2</v>
      </c>
      <c r="B95" s="191" t="s">
        <v>708</v>
      </c>
      <c r="C95" s="184" t="s">
        <v>709</v>
      </c>
      <c r="D95" s="8">
        <v>78</v>
      </c>
      <c r="E95" s="249"/>
      <c r="F95" s="190" t="s">
        <v>818</v>
      </c>
      <c r="G95" s="245"/>
      <c r="H95" s="239"/>
      <c r="I95" s="230"/>
      <c r="J95" s="273">
        <v>975</v>
      </c>
      <c r="K95" s="244" t="s">
        <v>1083</v>
      </c>
      <c r="L95" s="6" t="s">
        <v>218</v>
      </c>
    </row>
    <row r="96" spans="1:12" s="240" customFormat="1" ht="27" customHeight="1" thickBot="1">
      <c r="A96" s="326" t="s">
        <v>1104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8"/>
    </row>
    <row r="97" spans="1:12" s="240" customFormat="1" ht="27" customHeight="1">
      <c r="A97" s="304" t="s">
        <v>1089</v>
      </c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6"/>
    </row>
    <row r="98" spans="1:12" s="240" customFormat="1" ht="46.5" customHeight="1">
      <c r="A98" s="181" t="s">
        <v>2</v>
      </c>
      <c r="B98" s="181" t="s">
        <v>0</v>
      </c>
      <c r="C98" s="181" t="s">
        <v>652</v>
      </c>
      <c r="D98" s="181" t="s">
        <v>927</v>
      </c>
      <c r="E98" s="181" t="s">
        <v>928</v>
      </c>
      <c r="F98" s="181" t="s">
        <v>929</v>
      </c>
      <c r="G98" s="181" t="s">
        <v>7</v>
      </c>
      <c r="H98" s="271" t="s">
        <v>930</v>
      </c>
      <c r="I98" s="181" t="s">
        <v>10</v>
      </c>
      <c r="J98" s="181" t="s">
        <v>931</v>
      </c>
      <c r="K98" s="181" t="s">
        <v>932</v>
      </c>
      <c r="L98" s="181" t="s">
        <v>1</v>
      </c>
    </row>
    <row r="99" spans="1:12" s="240" customFormat="1" ht="49.5" customHeight="1">
      <c r="A99" s="272">
        <v>1</v>
      </c>
      <c r="B99" s="191" t="s">
        <v>109</v>
      </c>
      <c r="C99" s="184" t="s">
        <v>110</v>
      </c>
      <c r="D99" s="8">
        <v>49</v>
      </c>
      <c r="E99" s="249" t="s">
        <v>120</v>
      </c>
      <c r="F99" s="190" t="s">
        <v>118</v>
      </c>
      <c r="G99" s="245">
        <v>45</v>
      </c>
      <c r="H99" s="246">
        <v>8</v>
      </c>
      <c r="I99" s="230">
        <f>SUM(G99*H99)</f>
        <v>360</v>
      </c>
      <c r="J99" s="241"/>
      <c r="K99" s="244" t="s">
        <v>1084</v>
      </c>
      <c r="L99" s="6" t="s">
        <v>19</v>
      </c>
    </row>
    <row r="100" spans="1:12" s="240" customFormat="1" ht="49.5" customHeight="1">
      <c r="A100" s="272">
        <v>2</v>
      </c>
      <c r="B100" s="191" t="s">
        <v>109</v>
      </c>
      <c r="C100" s="184" t="s">
        <v>110</v>
      </c>
      <c r="D100" s="8">
        <v>49</v>
      </c>
      <c r="E100" s="249" t="s">
        <v>120</v>
      </c>
      <c r="F100" s="190" t="s">
        <v>118</v>
      </c>
      <c r="G100" s="245">
        <v>35</v>
      </c>
      <c r="H100" s="246">
        <v>13</v>
      </c>
      <c r="I100" s="230">
        <f>SUM(G100*H100)</f>
        <v>455</v>
      </c>
      <c r="J100" s="241"/>
      <c r="K100" s="244" t="s">
        <v>1087</v>
      </c>
      <c r="L100" s="6" t="s">
        <v>19</v>
      </c>
    </row>
    <row r="101" spans="1:12" s="240" customFormat="1" ht="49.5" customHeight="1">
      <c r="A101" s="272">
        <v>3</v>
      </c>
      <c r="B101" s="191" t="s">
        <v>109</v>
      </c>
      <c r="C101" s="184" t="s">
        <v>110</v>
      </c>
      <c r="D101" s="8">
        <v>49</v>
      </c>
      <c r="E101" s="249" t="s">
        <v>120</v>
      </c>
      <c r="F101" s="190" t="s">
        <v>118</v>
      </c>
      <c r="G101" s="245"/>
      <c r="H101" s="239"/>
      <c r="I101" s="230"/>
      <c r="J101" s="273">
        <f>SUM(I99:I100)</f>
        <v>815</v>
      </c>
      <c r="K101" s="244" t="s">
        <v>1088</v>
      </c>
      <c r="L101" s="6" t="s">
        <v>19</v>
      </c>
    </row>
    <row r="102" spans="1:12" s="240" customFormat="1" ht="27" customHeight="1">
      <c r="A102" s="307" t="s">
        <v>1082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9"/>
    </row>
    <row r="103" spans="1:12" s="240" customFormat="1" ht="46.5" customHeight="1">
      <c r="A103" s="181" t="s">
        <v>2</v>
      </c>
      <c r="B103" s="181" t="s">
        <v>0</v>
      </c>
      <c r="C103" s="181" t="s">
        <v>652</v>
      </c>
      <c r="D103" s="181" t="s">
        <v>927</v>
      </c>
      <c r="E103" s="181" t="s">
        <v>928</v>
      </c>
      <c r="F103" s="181" t="s">
        <v>929</v>
      </c>
      <c r="G103" s="181" t="s">
        <v>7</v>
      </c>
      <c r="H103" s="271" t="s">
        <v>930</v>
      </c>
      <c r="I103" s="181" t="s">
        <v>10</v>
      </c>
      <c r="J103" s="181" t="s">
        <v>931</v>
      </c>
      <c r="K103" s="181" t="s">
        <v>932</v>
      </c>
      <c r="L103" s="181" t="s">
        <v>1</v>
      </c>
    </row>
    <row r="104" spans="1:12" s="240" customFormat="1" ht="49.5" customHeight="1">
      <c r="A104" s="272">
        <v>1</v>
      </c>
      <c r="B104" s="191" t="s">
        <v>708</v>
      </c>
      <c r="C104" s="184" t="s">
        <v>709</v>
      </c>
      <c r="D104" s="8">
        <v>78</v>
      </c>
      <c r="E104" s="249"/>
      <c r="F104" s="190" t="s">
        <v>818</v>
      </c>
      <c r="G104" s="245">
        <v>25</v>
      </c>
      <c r="H104" s="246">
        <v>13</v>
      </c>
      <c r="I104" s="230">
        <f>SUM(G104*H104)</f>
        <v>325</v>
      </c>
      <c r="J104" s="241"/>
      <c r="K104" s="244" t="s">
        <v>1101</v>
      </c>
      <c r="L104" s="6" t="s">
        <v>218</v>
      </c>
    </row>
    <row r="105" spans="1:12" s="240" customFormat="1" ht="49.5" customHeight="1">
      <c r="A105" s="272">
        <v>2</v>
      </c>
      <c r="B105" s="191" t="s">
        <v>708</v>
      </c>
      <c r="C105" s="184" t="s">
        <v>709</v>
      </c>
      <c r="D105" s="8">
        <v>78</v>
      </c>
      <c r="E105" s="249"/>
      <c r="F105" s="190" t="s">
        <v>818</v>
      </c>
      <c r="G105" s="245"/>
      <c r="H105" s="239"/>
      <c r="I105" s="230"/>
      <c r="J105" s="273">
        <v>975</v>
      </c>
      <c r="K105" s="244" t="s">
        <v>1081</v>
      </c>
      <c r="L105" s="6" t="s">
        <v>218</v>
      </c>
    </row>
    <row r="106" spans="1:12" s="240" customFormat="1" ht="27" customHeight="1" thickBot="1">
      <c r="A106" s="326" t="s">
        <v>1105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8"/>
    </row>
    <row r="107" spans="1:12" s="240" customFormat="1" ht="27" customHeight="1">
      <c r="A107" s="304" t="s">
        <v>1094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6"/>
    </row>
    <row r="108" spans="1:12" s="240" customFormat="1" ht="46.5" customHeight="1">
      <c r="A108" s="181" t="s">
        <v>2</v>
      </c>
      <c r="B108" s="181" t="s">
        <v>0</v>
      </c>
      <c r="C108" s="181" t="s">
        <v>652</v>
      </c>
      <c r="D108" s="181" t="s">
        <v>927</v>
      </c>
      <c r="E108" s="181" t="s">
        <v>928</v>
      </c>
      <c r="F108" s="181" t="s">
        <v>929</v>
      </c>
      <c r="G108" s="181" t="s">
        <v>7</v>
      </c>
      <c r="H108" s="271" t="s">
        <v>930</v>
      </c>
      <c r="I108" s="181" t="s">
        <v>10</v>
      </c>
      <c r="J108" s="181" t="s">
        <v>931</v>
      </c>
      <c r="K108" s="181" t="s">
        <v>932</v>
      </c>
      <c r="L108" s="181" t="s">
        <v>1</v>
      </c>
    </row>
    <row r="109" spans="1:12" s="240" customFormat="1" ht="49.5" customHeight="1">
      <c r="A109" s="272">
        <v>1</v>
      </c>
      <c r="B109" s="191" t="s">
        <v>109</v>
      </c>
      <c r="C109" s="184" t="s">
        <v>110</v>
      </c>
      <c r="D109" s="8">
        <v>49</v>
      </c>
      <c r="E109" s="249" t="s">
        <v>120</v>
      </c>
      <c r="F109" s="190" t="s">
        <v>118</v>
      </c>
      <c r="G109" s="245">
        <v>45</v>
      </c>
      <c r="H109" s="246">
        <v>8</v>
      </c>
      <c r="I109" s="230">
        <f>SUM(G109*H109)</f>
        <v>360</v>
      </c>
      <c r="J109" s="241"/>
      <c r="K109" s="244" t="s">
        <v>1096</v>
      </c>
      <c r="L109" s="6" t="s">
        <v>19</v>
      </c>
    </row>
    <row r="110" spans="1:12" s="240" customFormat="1" ht="49.5" customHeight="1">
      <c r="A110" s="272">
        <v>2</v>
      </c>
      <c r="B110" s="191" t="s">
        <v>109</v>
      </c>
      <c r="C110" s="184" t="s">
        <v>110</v>
      </c>
      <c r="D110" s="8">
        <v>49</v>
      </c>
      <c r="E110" s="249" t="s">
        <v>120</v>
      </c>
      <c r="F110" s="190" t="s">
        <v>118</v>
      </c>
      <c r="G110" s="245">
        <v>35</v>
      </c>
      <c r="H110" s="246">
        <v>13</v>
      </c>
      <c r="I110" s="230">
        <f>SUM(G110*H110)</f>
        <v>455</v>
      </c>
      <c r="J110" s="241"/>
      <c r="K110" s="244" t="s">
        <v>1097</v>
      </c>
      <c r="L110" s="6" t="s">
        <v>19</v>
      </c>
    </row>
    <row r="111" spans="1:12" s="240" customFormat="1" ht="49.5" customHeight="1">
      <c r="A111" s="272">
        <v>3</v>
      </c>
      <c r="B111" s="191" t="s">
        <v>109</v>
      </c>
      <c r="C111" s="184" t="s">
        <v>110</v>
      </c>
      <c r="D111" s="8">
        <v>49</v>
      </c>
      <c r="E111" s="249" t="s">
        <v>120</v>
      </c>
      <c r="F111" s="190" t="s">
        <v>118</v>
      </c>
      <c r="G111" s="245"/>
      <c r="H111" s="239"/>
      <c r="I111" s="230"/>
      <c r="J111" s="273">
        <f>SUM(I109:I110)</f>
        <v>815</v>
      </c>
      <c r="K111" s="244" t="s">
        <v>1098</v>
      </c>
      <c r="L111" s="6" t="s">
        <v>19</v>
      </c>
    </row>
    <row r="112" spans="1:12" s="240" customFormat="1" ht="27" customHeight="1">
      <c r="A112" s="307" t="s">
        <v>1095</v>
      </c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9"/>
    </row>
    <row r="113" spans="1:12" s="240" customFormat="1" ht="46.5" customHeight="1">
      <c r="A113" s="181" t="s">
        <v>2</v>
      </c>
      <c r="B113" s="181" t="s">
        <v>0</v>
      </c>
      <c r="C113" s="181" t="s">
        <v>652</v>
      </c>
      <c r="D113" s="181" t="s">
        <v>927</v>
      </c>
      <c r="E113" s="181" t="s">
        <v>928</v>
      </c>
      <c r="F113" s="181" t="s">
        <v>929</v>
      </c>
      <c r="G113" s="181" t="s">
        <v>7</v>
      </c>
      <c r="H113" s="271" t="s">
        <v>930</v>
      </c>
      <c r="I113" s="181" t="s">
        <v>10</v>
      </c>
      <c r="J113" s="181" t="s">
        <v>931</v>
      </c>
      <c r="K113" s="181" t="s">
        <v>932</v>
      </c>
      <c r="L113" s="181" t="s">
        <v>1</v>
      </c>
    </row>
    <row r="114" spans="1:12" s="240" customFormat="1" ht="49.5" customHeight="1">
      <c r="A114" s="272">
        <v>1</v>
      </c>
      <c r="B114" s="191" t="s">
        <v>202</v>
      </c>
      <c r="C114" s="19" t="s">
        <v>360</v>
      </c>
      <c r="D114" s="8">
        <v>60</v>
      </c>
      <c r="E114" s="249" t="s">
        <v>380</v>
      </c>
      <c r="F114" s="190" t="s">
        <v>318</v>
      </c>
      <c r="G114" s="245">
        <v>35</v>
      </c>
      <c r="H114" s="246">
        <v>13</v>
      </c>
      <c r="I114" s="230">
        <f>SUM(G114*H114)</f>
        <v>455</v>
      </c>
      <c r="J114" s="241"/>
      <c r="K114" s="244" t="s">
        <v>1099</v>
      </c>
      <c r="L114" s="6" t="s">
        <v>108</v>
      </c>
    </row>
    <row r="115" spans="1:12" s="240" customFormat="1" ht="49.5" customHeight="1">
      <c r="A115" s="272">
        <v>2</v>
      </c>
      <c r="B115" s="191" t="s">
        <v>202</v>
      </c>
      <c r="C115" s="19" t="s">
        <v>360</v>
      </c>
      <c r="D115" s="8">
        <v>60</v>
      </c>
      <c r="E115" s="249" t="s">
        <v>380</v>
      </c>
      <c r="F115" s="190" t="s">
        <v>318</v>
      </c>
      <c r="G115" s="245"/>
      <c r="H115" s="239"/>
      <c r="I115" s="230"/>
      <c r="J115" s="273">
        <v>455</v>
      </c>
      <c r="K115" s="244" t="s">
        <v>1100</v>
      </c>
      <c r="L115" s="6" t="s">
        <v>108</v>
      </c>
    </row>
    <row r="116" spans="1:12" s="240" customFormat="1" ht="27" customHeight="1">
      <c r="A116" s="307" t="s">
        <v>1093</v>
      </c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9"/>
    </row>
    <row r="117" spans="1:12" s="240" customFormat="1" ht="46.5" customHeight="1">
      <c r="A117" s="181" t="s">
        <v>2</v>
      </c>
      <c r="B117" s="181" t="s">
        <v>0</v>
      </c>
      <c r="C117" s="181" t="s">
        <v>652</v>
      </c>
      <c r="D117" s="181" t="s">
        <v>927</v>
      </c>
      <c r="E117" s="181" t="s">
        <v>928</v>
      </c>
      <c r="F117" s="181" t="s">
        <v>929</v>
      </c>
      <c r="G117" s="181" t="s">
        <v>7</v>
      </c>
      <c r="H117" s="271" t="s">
        <v>930</v>
      </c>
      <c r="I117" s="181" t="s">
        <v>10</v>
      </c>
      <c r="J117" s="181" t="s">
        <v>931</v>
      </c>
      <c r="K117" s="181" t="s">
        <v>932</v>
      </c>
      <c r="L117" s="181" t="s">
        <v>1</v>
      </c>
    </row>
    <row r="118" spans="1:12" s="240" customFormat="1" ht="49.5" customHeight="1">
      <c r="A118" s="272">
        <v>1</v>
      </c>
      <c r="B118" s="191" t="s">
        <v>708</v>
      </c>
      <c r="C118" s="184" t="s">
        <v>709</v>
      </c>
      <c r="D118" s="8">
        <v>78</v>
      </c>
      <c r="E118" s="249"/>
      <c r="F118" s="190" t="s">
        <v>818</v>
      </c>
      <c r="G118" s="245">
        <v>25</v>
      </c>
      <c r="H118" s="246">
        <v>13</v>
      </c>
      <c r="I118" s="230">
        <f>SUM(G118*H118)</f>
        <v>325</v>
      </c>
      <c r="J118" s="241"/>
      <c r="K118" s="244" t="s">
        <v>1114</v>
      </c>
      <c r="L118" s="6" t="s">
        <v>218</v>
      </c>
    </row>
    <row r="119" spans="1:12" s="240" customFormat="1" ht="49.5" customHeight="1">
      <c r="A119" s="272">
        <v>2</v>
      </c>
      <c r="B119" s="191" t="s">
        <v>708</v>
      </c>
      <c r="C119" s="184" t="s">
        <v>709</v>
      </c>
      <c r="D119" s="8">
        <v>78</v>
      </c>
      <c r="E119" s="249"/>
      <c r="F119" s="190" t="s">
        <v>818</v>
      </c>
      <c r="G119" s="245"/>
      <c r="H119" s="239"/>
      <c r="I119" s="230"/>
      <c r="J119" s="273">
        <v>975</v>
      </c>
      <c r="K119" s="244" t="s">
        <v>1115</v>
      </c>
      <c r="L119" s="6" t="s">
        <v>218</v>
      </c>
    </row>
    <row r="120" spans="1:12" s="240" customFormat="1" ht="27" customHeight="1">
      <c r="A120" s="302" t="s">
        <v>1106</v>
      </c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</row>
    <row r="121" spans="1:12" s="240" customFormat="1" ht="27" customHeight="1">
      <c r="A121" s="302" t="s">
        <v>1107</v>
      </c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</row>
    <row r="122" spans="1:12" s="240" customFormat="1" ht="46.5" customHeight="1">
      <c r="A122" s="181" t="s">
        <v>2</v>
      </c>
      <c r="B122" s="181" t="s">
        <v>0</v>
      </c>
      <c r="C122" s="181" t="s">
        <v>652</v>
      </c>
      <c r="D122" s="181" t="s">
        <v>927</v>
      </c>
      <c r="E122" s="181" t="s">
        <v>928</v>
      </c>
      <c r="F122" s="181" t="s">
        <v>929</v>
      </c>
      <c r="G122" s="181" t="s">
        <v>7</v>
      </c>
      <c r="H122" s="271" t="s">
        <v>930</v>
      </c>
      <c r="I122" s="181" t="s">
        <v>10</v>
      </c>
      <c r="J122" s="181" t="s">
        <v>931</v>
      </c>
      <c r="K122" s="181" t="s">
        <v>932</v>
      </c>
      <c r="L122" s="181" t="s">
        <v>1</v>
      </c>
    </row>
    <row r="123" spans="1:12" s="240" customFormat="1" ht="49.5" customHeight="1">
      <c r="A123" s="272">
        <v>1</v>
      </c>
      <c r="B123" s="191" t="s">
        <v>109</v>
      </c>
      <c r="C123" s="184" t="s">
        <v>110</v>
      </c>
      <c r="D123" s="8">
        <v>49</v>
      </c>
      <c r="E123" s="249" t="s">
        <v>120</v>
      </c>
      <c r="F123" s="190" t="s">
        <v>118</v>
      </c>
      <c r="G123" s="245">
        <v>45</v>
      </c>
      <c r="H123" s="246">
        <v>8</v>
      </c>
      <c r="I123" s="230">
        <f>SUM(G123*H123)</f>
        <v>360</v>
      </c>
      <c r="J123" s="241"/>
      <c r="K123" s="244" t="s">
        <v>1110</v>
      </c>
      <c r="L123" s="6" t="s">
        <v>19</v>
      </c>
    </row>
    <row r="124" spans="1:12" s="240" customFormat="1" ht="49.5" customHeight="1">
      <c r="A124" s="272">
        <v>2</v>
      </c>
      <c r="B124" s="191" t="s">
        <v>109</v>
      </c>
      <c r="C124" s="184" t="s">
        <v>110</v>
      </c>
      <c r="D124" s="8">
        <v>49</v>
      </c>
      <c r="E124" s="249" t="s">
        <v>120</v>
      </c>
      <c r="F124" s="190" t="s">
        <v>118</v>
      </c>
      <c r="G124" s="245">
        <v>35</v>
      </c>
      <c r="H124" s="246">
        <v>13</v>
      </c>
      <c r="I124" s="230">
        <f>SUM(G124*H124)</f>
        <v>455</v>
      </c>
      <c r="J124" s="241"/>
      <c r="K124" s="244" t="s">
        <v>1111</v>
      </c>
      <c r="L124" s="6" t="s">
        <v>19</v>
      </c>
    </row>
    <row r="125" spans="1:12" s="240" customFormat="1" ht="49.5" customHeight="1">
      <c r="A125" s="272">
        <v>3</v>
      </c>
      <c r="B125" s="191" t="s">
        <v>693</v>
      </c>
      <c r="C125" s="184" t="s">
        <v>694</v>
      </c>
      <c r="D125" s="8">
        <v>40.05</v>
      </c>
      <c r="E125" s="249" t="s">
        <v>695</v>
      </c>
      <c r="F125" s="190" t="s">
        <v>696</v>
      </c>
      <c r="G125" s="245"/>
      <c r="H125" s="239"/>
      <c r="I125" s="230"/>
      <c r="J125" s="273">
        <v>1072.5</v>
      </c>
      <c r="K125" s="244" t="s">
        <v>1112</v>
      </c>
      <c r="L125" s="6" t="s">
        <v>108</v>
      </c>
    </row>
    <row r="126" spans="1:12" s="240" customFormat="1" ht="27" customHeight="1">
      <c r="A126" s="307" t="s">
        <v>1108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9"/>
    </row>
    <row r="127" spans="1:12" s="240" customFormat="1" ht="46.5" customHeight="1">
      <c r="A127" s="181" t="s">
        <v>2</v>
      </c>
      <c r="B127" s="181" t="s">
        <v>0</v>
      </c>
      <c r="C127" s="181" t="s">
        <v>652</v>
      </c>
      <c r="D127" s="181" t="s">
        <v>927</v>
      </c>
      <c r="E127" s="181" t="s">
        <v>928</v>
      </c>
      <c r="F127" s="181" t="s">
        <v>929</v>
      </c>
      <c r="G127" s="181" t="s">
        <v>7</v>
      </c>
      <c r="H127" s="271" t="s">
        <v>930</v>
      </c>
      <c r="I127" s="181" t="s">
        <v>10</v>
      </c>
      <c r="J127" s="181" t="s">
        <v>931</v>
      </c>
      <c r="K127" s="181" t="s">
        <v>932</v>
      </c>
      <c r="L127" s="181" t="s">
        <v>1</v>
      </c>
    </row>
    <row r="128" spans="1:12" s="240" customFormat="1" ht="49.5" customHeight="1">
      <c r="A128" s="272">
        <v>1</v>
      </c>
      <c r="B128" s="191" t="s">
        <v>24</v>
      </c>
      <c r="C128" s="184" t="s">
        <v>244</v>
      </c>
      <c r="D128" s="8">
        <v>59.4</v>
      </c>
      <c r="E128" s="249" t="s">
        <v>25</v>
      </c>
      <c r="F128" s="190" t="s">
        <v>239</v>
      </c>
      <c r="G128" s="245">
        <v>60</v>
      </c>
      <c r="H128" s="246">
        <v>13</v>
      </c>
      <c r="I128" s="230">
        <f>SUM(G128*H128)</f>
        <v>780</v>
      </c>
      <c r="J128" s="241"/>
      <c r="K128" s="244" t="s">
        <v>1109</v>
      </c>
      <c r="L128" s="6" t="s">
        <v>26</v>
      </c>
    </row>
    <row r="129" spans="1:12" s="240" customFormat="1" ht="49.5" customHeight="1">
      <c r="A129" s="272">
        <v>2</v>
      </c>
      <c r="B129" s="191" t="s">
        <v>24</v>
      </c>
      <c r="C129" s="184" t="s">
        <v>244</v>
      </c>
      <c r="D129" s="8">
        <v>59.4</v>
      </c>
      <c r="E129" s="249" t="s">
        <v>25</v>
      </c>
      <c r="F129" s="190" t="s">
        <v>239</v>
      </c>
      <c r="G129" s="245"/>
      <c r="H129" s="239"/>
      <c r="I129" s="230"/>
      <c r="J129" s="273">
        <v>2247.5</v>
      </c>
      <c r="K129" s="244" t="s">
        <v>1113</v>
      </c>
      <c r="L129" s="6" t="s">
        <v>26</v>
      </c>
    </row>
    <row r="130" spans="1:12" s="240" customFormat="1" ht="27" customHeight="1">
      <c r="A130" s="307" t="s">
        <v>1116</v>
      </c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9"/>
    </row>
    <row r="131" spans="1:12" s="240" customFormat="1" ht="46.5" customHeight="1">
      <c r="A131" s="181" t="s">
        <v>2</v>
      </c>
      <c r="B131" s="181" t="s">
        <v>0</v>
      </c>
      <c r="C131" s="181" t="s">
        <v>652</v>
      </c>
      <c r="D131" s="181" t="s">
        <v>927</v>
      </c>
      <c r="E131" s="181" t="s">
        <v>928</v>
      </c>
      <c r="F131" s="181" t="s">
        <v>929</v>
      </c>
      <c r="G131" s="181" t="s">
        <v>7</v>
      </c>
      <c r="H131" s="271" t="s">
        <v>930</v>
      </c>
      <c r="I131" s="181" t="s">
        <v>10</v>
      </c>
      <c r="J131" s="181" t="s">
        <v>931</v>
      </c>
      <c r="K131" s="181" t="s">
        <v>932</v>
      </c>
      <c r="L131" s="181" t="s">
        <v>1</v>
      </c>
    </row>
    <row r="132" spans="1:12" s="240" customFormat="1" ht="49.5" customHeight="1">
      <c r="A132" s="272">
        <v>1</v>
      </c>
      <c r="B132" s="191" t="s">
        <v>27</v>
      </c>
      <c r="C132" s="184" t="s">
        <v>129</v>
      </c>
      <c r="D132" s="8">
        <v>61.6</v>
      </c>
      <c r="E132" s="249" t="s">
        <v>28</v>
      </c>
      <c r="F132" s="190" t="s">
        <v>117</v>
      </c>
      <c r="G132" s="245">
        <v>45</v>
      </c>
      <c r="H132" s="246">
        <v>13</v>
      </c>
      <c r="I132" s="230">
        <f>SUM(G132*H132)</f>
        <v>585</v>
      </c>
      <c r="J132" s="241"/>
      <c r="K132" s="244" t="s">
        <v>1117</v>
      </c>
      <c r="L132" s="6" t="s">
        <v>13</v>
      </c>
    </row>
    <row r="133" spans="1:12" s="240" customFormat="1" ht="49.5" customHeight="1">
      <c r="A133" s="272">
        <v>2</v>
      </c>
      <c r="B133" s="191" t="s">
        <v>171</v>
      </c>
      <c r="C133" s="184" t="s">
        <v>172</v>
      </c>
      <c r="D133" s="8">
        <v>61</v>
      </c>
      <c r="E133" s="249" t="s">
        <v>434</v>
      </c>
      <c r="F133" s="190" t="s">
        <v>173</v>
      </c>
      <c r="G133" s="245"/>
      <c r="H133" s="239"/>
      <c r="I133" s="230"/>
      <c r="J133" s="273">
        <v>1170</v>
      </c>
      <c r="K133" s="244" t="s">
        <v>1118</v>
      </c>
      <c r="L133" s="6" t="s">
        <v>32</v>
      </c>
    </row>
    <row r="134" spans="1:12" s="240" customFormat="1" ht="27" customHeight="1">
      <c r="A134" s="307" t="s">
        <v>1119</v>
      </c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9"/>
    </row>
    <row r="135" spans="1:12" s="240" customFormat="1" ht="46.5" customHeight="1">
      <c r="A135" s="181" t="s">
        <v>2</v>
      </c>
      <c r="B135" s="181" t="s">
        <v>0</v>
      </c>
      <c r="C135" s="181" t="s">
        <v>652</v>
      </c>
      <c r="D135" s="181" t="s">
        <v>927</v>
      </c>
      <c r="E135" s="181" t="s">
        <v>928</v>
      </c>
      <c r="F135" s="181" t="s">
        <v>929</v>
      </c>
      <c r="G135" s="181" t="s">
        <v>7</v>
      </c>
      <c r="H135" s="271" t="s">
        <v>930</v>
      </c>
      <c r="I135" s="181" t="s">
        <v>10</v>
      </c>
      <c r="J135" s="181" t="s">
        <v>931</v>
      </c>
      <c r="K135" s="181" t="s">
        <v>932</v>
      </c>
      <c r="L135" s="181" t="s">
        <v>1</v>
      </c>
    </row>
    <row r="136" spans="1:12" s="240" customFormat="1" ht="49.5" customHeight="1">
      <c r="A136" s="272">
        <v>1</v>
      </c>
      <c r="B136" s="191" t="s">
        <v>701</v>
      </c>
      <c r="C136" s="184" t="s">
        <v>702</v>
      </c>
      <c r="D136" s="8">
        <v>103.5</v>
      </c>
      <c r="E136" s="249" t="s">
        <v>703</v>
      </c>
      <c r="F136" s="190" t="s">
        <v>151</v>
      </c>
      <c r="G136" s="245">
        <v>75</v>
      </c>
      <c r="H136" s="246">
        <v>12</v>
      </c>
      <c r="I136" s="230">
        <f>SUM(G136*H136)</f>
        <v>900</v>
      </c>
      <c r="J136" s="241"/>
      <c r="K136" s="244" t="s">
        <v>1120</v>
      </c>
      <c r="L136" s="6" t="s">
        <v>705</v>
      </c>
    </row>
    <row r="137" spans="1:12" s="240" customFormat="1" ht="49.5" customHeight="1">
      <c r="A137" s="272">
        <v>2</v>
      </c>
      <c r="B137" s="216" t="s">
        <v>717</v>
      </c>
      <c r="C137" s="19" t="s">
        <v>718</v>
      </c>
      <c r="D137" s="8">
        <v>79.4</v>
      </c>
      <c r="E137" s="249" t="s">
        <v>719</v>
      </c>
      <c r="F137" s="190" t="s">
        <v>117</v>
      </c>
      <c r="G137" s="245">
        <v>67.5</v>
      </c>
      <c r="H137" s="246">
        <v>13</v>
      </c>
      <c r="I137" s="230">
        <f>SUM(G137*H137)</f>
        <v>877.5</v>
      </c>
      <c r="J137" s="241"/>
      <c r="K137" s="244" t="s">
        <v>1121</v>
      </c>
      <c r="L137" s="7" t="s">
        <v>721</v>
      </c>
    </row>
    <row r="138" spans="1:12" s="240" customFormat="1" ht="49.5" customHeight="1">
      <c r="A138" s="272">
        <v>3</v>
      </c>
      <c r="B138" s="216" t="s">
        <v>717</v>
      </c>
      <c r="C138" s="19" t="s">
        <v>718</v>
      </c>
      <c r="D138" s="8">
        <v>79.4</v>
      </c>
      <c r="E138" s="249" t="s">
        <v>719</v>
      </c>
      <c r="F138" s="190" t="s">
        <v>117</v>
      </c>
      <c r="G138" s="245"/>
      <c r="H138" s="239"/>
      <c r="I138" s="230"/>
      <c r="J138" s="273">
        <v>2632.5</v>
      </c>
      <c r="K138" s="244" t="s">
        <v>1122</v>
      </c>
      <c r="L138" s="7" t="s">
        <v>721</v>
      </c>
    </row>
    <row r="139" spans="1:12" s="240" customFormat="1" ht="27" customHeight="1">
      <c r="A139" s="302" t="s">
        <v>1123</v>
      </c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</row>
    <row r="140" spans="1:12" s="240" customFormat="1" ht="27" customHeight="1">
      <c r="A140" s="302" t="s">
        <v>1129</v>
      </c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</row>
    <row r="141" spans="1:12" s="240" customFormat="1" ht="46.5" customHeight="1">
      <c r="A141" s="181" t="s">
        <v>2</v>
      </c>
      <c r="B141" s="181" t="s">
        <v>0</v>
      </c>
      <c r="C141" s="181" t="s">
        <v>652</v>
      </c>
      <c r="D141" s="181" t="s">
        <v>927</v>
      </c>
      <c r="E141" s="181" t="s">
        <v>928</v>
      </c>
      <c r="F141" s="181" t="s">
        <v>929</v>
      </c>
      <c r="G141" s="181" t="s">
        <v>7</v>
      </c>
      <c r="H141" s="271" t="s">
        <v>930</v>
      </c>
      <c r="I141" s="181" t="s">
        <v>10</v>
      </c>
      <c r="J141" s="181" t="s">
        <v>931</v>
      </c>
      <c r="K141" s="181" t="s">
        <v>932</v>
      </c>
      <c r="L141" s="181" t="s">
        <v>1</v>
      </c>
    </row>
    <row r="142" spans="1:12" s="240" customFormat="1" ht="49.5" customHeight="1">
      <c r="A142" s="272">
        <v>1</v>
      </c>
      <c r="B142" s="191" t="s">
        <v>24</v>
      </c>
      <c r="C142" s="184" t="s">
        <v>244</v>
      </c>
      <c r="D142" s="8">
        <v>59.4</v>
      </c>
      <c r="E142" s="249" t="s">
        <v>25</v>
      </c>
      <c r="F142" s="190" t="s">
        <v>239</v>
      </c>
      <c r="G142" s="245">
        <v>60</v>
      </c>
      <c r="H142" s="246">
        <v>13</v>
      </c>
      <c r="I142" s="230">
        <f>SUM(G142*H142)</f>
        <v>780</v>
      </c>
      <c r="J142" s="241"/>
      <c r="K142" s="244" t="s">
        <v>1127</v>
      </c>
      <c r="L142" s="6" t="s">
        <v>26</v>
      </c>
    </row>
    <row r="143" spans="1:12" s="240" customFormat="1" ht="49.5" customHeight="1">
      <c r="A143" s="272">
        <v>2</v>
      </c>
      <c r="B143" s="191" t="s">
        <v>24</v>
      </c>
      <c r="C143" s="184" t="s">
        <v>244</v>
      </c>
      <c r="D143" s="8">
        <v>59.4</v>
      </c>
      <c r="E143" s="249" t="s">
        <v>25</v>
      </c>
      <c r="F143" s="190" t="s">
        <v>239</v>
      </c>
      <c r="G143" s="245"/>
      <c r="H143" s="239"/>
      <c r="I143" s="230"/>
      <c r="J143" s="273">
        <v>2247.5</v>
      </c>
      <c r="K143" s="244" t="s">
        <v>1128</v>
      </c>
      <c r="L143" s="6" t="s">
        <v>26</v>
      </c>
    </row>
    <row r="144" spans="1:12" s="240" customFormat="1" ht="27" customHeight="1">
      <c r="A144" s="307" t="s">
        <v>1130</v>
      </c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9"/>
    </row>
    <row r="145" spans="1:12" s="240" customFormat="1" ht="46.5" customHeight="1">
      <c r="A145" s="181" t="s">
        <v>2</v>
      </c>
      <c r="B145" s="181" t="s">
        <v>0</v>
      </c>
      <c r="C145" s="181" t="s">
        <v>652</v>
      </c>
      <c r="D145" s="181" t="s">
        <v>927</v>
      </c>
      <c r="E145" s="181" t="s">
        <v>928</v>
      </c>
      <c r="F145" s="181" t="s">
        <v>929</v>
      </c>
      <c r="G145" s="181" t="s">
        <v>7</v>
      </c>
      <c r="H145" s="271" t="s">
        <v>930</v>
      </c>
      <c r="I145" s="181" t="s">
        <v>10</v>
      </c>
      <c r="J145" s="181" t="s">
        <v>931</v>
      </c>
      <c r="K145" s="181" t="s">
        <v>932</v>
      </c>
      <c r="L145" s="181" t="s">
        <v>1</v>
      </c>
    </row>
    <row r="146" spans="1:12" s="240" customFormat="1" ht="49.5" customHeight="1">
      <c r="A146" s="272">
        <v>1</v>
      </c>
      <c r="B146" s="191" t="s">
        <v>27</v>
      </c>
      <c r="C146" s="184" t="s">
        <v>129</v>
      </c>
      <c r="D146" s="8">
        <v>61.6</v>
      </c>
      <c r="E146" s="249" t="s">
        <v>28</v>
      </c>
      <c r="F146" s="190" t="s">
        <v>117</v>
      </c>
      <c r="G146" s="245">
        <v>45</v>
      </c>
      <c r="H146" s="246">
        <v>13</v>
      </c>
      <c r="I146" s="230">
        <f>SUM(G146*H146)</f>
        <v>585</v>
      </c>
      <c r="J146" s="241"/>
      <c r="K146" s="244" t="s">
        <v>1124</v>
      </c>
      <c r="L146" s="6" t="s">
        <v>13</v>
      </c>
    </row>
    <row r="147" spans="1:12" s="240" customFormat="1" ht="49.5" customHeight="1">
      <c r="A147" s="272">
        <v>2</v>
      </c>
      <c r="B147" s="191" t="s">
        <v>27</v>
      </c>
      <c r="C147" s="184" t="s">
        <v>129</v>
      </c>
      <c r="D147" s="8">
        <v>61.6</v>
      </c>
      <c r="E147" s="249" t="s">
        <v>28</v>
      </c>
      <c r="F147" s="190" t="s">
        <v>117</v>
      </c>
      <c r="G147" s="245"/>
      <c r="H147" s="239"/>
      <c r="I147" s="230"/>
      <c r="J147" s="273">
        <v>585</v>
      </c>
      <c r="K147" s="244" t="s">
        <v>1125</v>
      </c>
      <c r="L147" s="6" t="s">
        <v>13</v>
      </c>
    </row>
    <row r="148" spans="1:12" s="240" customFormat="1" ht="27" customHeight="1">
      <c r="A148" s="307" t="s">
        <v>1131</v>
      </c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9"/>
    </row>
    <row r="149" spans="1:12" s="240" customFormat="1" ht="46.5" customHeight="1">
      <c r="A149" s="181" t="s">
        <v>2</v>
      </c>
      <c r="B149" s="181" t="s">
        <v>0</v>
      </c>
      <c r="C149" s="181" t="s">
        <v>652</v>
      </c>
      <c r="D149" s="181" t="s">
        <v>927</v>
      </c>
      <c r="E149" s="181" t="s">
        <v>928</v>
      </c>
      <c r="F149" s="181" t="s">
        <v>929</v>
      </c>
      <c r="G149" s="181" t="s">
        <v>7</v>
      </c>
      <c r="H149" s="271" t="s">
        <v>930</v>
      </c>
      <c r="I149" s="181" t="s">
        <v>10</v>
      </c>
      <c r="J149" s="181" t="s">
        <v>931</v>
      </c>
      <c r="K149" s="181" t="s">
        <v>932</v>
      </c>
      <c r="L149" s="181" t="s">
        <v>1</v>
      </c>
    </row>
    <row r="150" spans="1:12" s="240" customFormat="1" ht="49.5" customHeight="1">
      <c r="A150" s="272">
        <v>1</v>
      </c>
      <c r="B150" s="216" t="s">
        <v>717</v>
      </c>
      <c r="C150" s="19" t="s">
        <v>718</v>
      </c>
      <c r="D150" s="8">
        <v>79.4</v>
      </c>
      <c r="E150" s="249" t="s">
        <v>719</v>
      </c>
      <c r="F150" s="190" t="s">
        <v>117</v>
      </c>
      <c r="G150" s="245">
        <v>67.5</v>
      </c>
      <c r="H150" s="246">
        <v>13</v>
      </c>
      <c r="I150" s="230">
        <f>SUM(G150*H150)</f>
        <v>877.5</v>
      </c>
      <c r="J150" s="241"/>
      <c r="K150" s="244" t="s">
        <v>1132</v>
      </c>
      <c r="L150" s="7" t="s">
        <v>721</v>
      </c>
    </row>
    <row r="151" spans="1:12" s="240" customFormat="1" ht="49.5" customHeight="1">
      <c r="A151" s="272">
        <v>2</v>
      </c>
      <c r="B151" s="216" t="s">
        <v>717</v>
      </c>
      <c r="C151" s="19" t="s">
        <v>718</v>
      </c>
      <c r="D151" s="8">
        <v>79.4</v>
      </c>
      <c r="E151" s="249" t="s">
        <v>719</v>
      </c>
      <c r="F151" s="190" t="s">
        <v>117</v>
      </c>
      <c r="G151" s="245"/>
      <c r="H151" s="239"/>
      <c r="I151" s="230"/>
      <c r="J151" s="273">
        <v>2632.5</v>
      </c>
      <c r="K151" s="244" t="s">
        <v>1133</v>
      </c>
      <c r="L151" s="7" t="s">
        <v>721</v>
      </c>
    </row>
    <row r="152" spans="1:12" s="240" customFormat="1" ht="27" customHeight="1">
      <c r="A152" s="302" t="s">
        <v>1126</v>
      </c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</row>
    <row r="153" spans="1:12" s="240" customFormat="1" ht="27" customHeight="1">
      <c r="A153" s="302" t="s">
        <v>1134</v>
      </c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</row>
    <row r="154" spans="1:12" s="240" customFormat="1" ht="46.5" customHeight="1">
      <c r="A154" s="181" t="s">
        <v>2</v>
      </c>
      <c r="B154" s="181" t="s">
        <v>0</v>
      </c>
      <c r="C154" s="181" t="s">
        <v>652</v>
      </c>
      <c r="D154" s="181" t="s">
        <v>927</v>
      </c>
      <c r="E154" s="181" t="s">
        <v>928</v>
      </c>
      <c r="F154" s="181" t="s">
        <v>929</v>
      </c>
      <c r="G154" s="181" t="s">
        <v>7</v>
      </c>
      <c r="H154" s="271" t="s">
        <v>930</v>
      </c>
      <c r="I154" s="181" t="s">
        <v>10</v>
      </c>
      <c r="J154" s="181" t="s">
        <v>931</v>
      </c>
      <c r="K154" s="181" t="s">
        <v>932</v>
      </c>
      <c r="L154" s="181" t="s">
        <v>1</v>
      </c>
    </row>
    <row r="155" spans="1:12" s="240" customFormat="1" ht="49.5" customHeight="1">
      <c r="A155" s="272">
        <v>1</v>
      </c>
      <c r="B155" s="191" t="s">
        <v>711</v>
      </c>
      <c r="C155" s="184" t="s">
        <v>712</v>
      </c>
      <c r="D155" s="8">
        <v>55.9</v>
      </c>
      <c r="E155" s="249" t="s">
        <v>713</v>
      </c>
      <c r="F155" s="195" t="s">
        <v>117</v>
      </c>
      <c r="G155" s="245">
        <v>35</v>
      </c>
      <c r="H155" s="246">
        <v>13</v>
      </c>
      <c r="I155" s="230">
        <f>SUM(G155*H155)</f>
        <v>455</v>
      </c>
      <c r="J155" s="241"/>
      <c r="K155" s="244" t="s">
        <v>1135</v>
      </c>
      <c r="L155" s="6" t="s">
        <v>714</v>
      </c>
    </row>
    <row r="156" spans="1:12" s="240" customFormat="1" ht="49.5" customHeight="1">
      <c r="A156" s="272">
        <v>2</v>
      </c>
      <c r="B156" s="191" t="s">
        <v>711</v>
      </c>
      <c r="C156" s="184" t="s">
        <v>712</v>
      </c>
      <c r="D156" s="8">
        <v>55.9</v>
      </c>
      <c r="E156" s="249" t="s">
        <v>713</v>
      </c>
      <c r="F156" s="195" t="s">
        <v>117</v>
      </c>
      <c r="G156" s="245"/>
      <c r="H156" s="239"/>
      <c r="I156" s="230"/>
      <c r="J156" s="273">
        <v>1365</v>
      </c>
      <c r="K156" s="244" t="s">
        <v>1136</v>
      </c>
      <c r="L156" s="6" t="s">
        <v>714</v>
      </c>
    </row>
    <row r="157" spans="1:12" s="240" customFormat="1" ht="27" customHeight="1">
      <c r="A157" s="307" t="s">
        <v>1137</v>
      </c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9"/>
    </row>
    <row r="158" spans="1:12" s="240" customFormat="1" ht="46.5" customHeight="1">
      <c r="A158" s="181" t="s">
        <v>2</v>
      </c>
      <c r="B158" s="181" t="s">
        <v>0</v>
      </c>
      <c r="C158" s="181" t="s">
        <v>652</v>
      </c>
      <c r="D158" s="181" t="s">
        <v>927</v>
      </c>
      <c r="E158" s="181" t="s">
        <v>928</v>
      </c>
      <c r="F158" s="181" t="s">
        <v>929</v>
      </c>
      <c r="G158" s="181" t="s">
        <v>7</v>
      </c>
      <c r="H158" s="271" t="s">
        <v>930</v>
      </c>
      <c r="I158" s="181" t="s">
        <v>10</v>
      </c>
      <c r="J158" s="181" t="s">
        <v>931</v>
      </c>
      <c r="K158" s="181" t="s">
        <v>932</v>
      </c>
      <c r="L158" s="181" t="s">
        <v>1</v>
      </c>
    </row>
    <row r="159" spans="1:12" s="240" customFormat="1" ht="49.5" customHeight="1">
      <c r="A159" s="272">
        <v>1</v>
      </c>
      <c r="B159" s="191" t="s">
        <v>80</v>
      </c>
      <c r="C159" s="184" t="s">
        <v>81</v>
      </c>
      <c r="D159" s="8">
        <v>88</v>
      </c>
      <c r="E159" s="249" t="s">
        <v>82</v>
      </c>
      <c r="F159" s="190" t="s">
        <v>696</v>
      </c>
      <c r="G159" s="245">
        <v>60</v>
      </c>
      <c r="H159" s="246">
        <v>13</v>
      </c>
      <c r="I159" s="230">
        <f>SUM(G159*H159)</f>
        <v>780</v>
      </c>
      <c r="J159" s="241"/>
      <c r="K159" s="244" t="s">
        <v>1138</v>
      </c>
      <c r="L159" s="6" t="s">
        <v>350</v>
      </c>
    </row>
    <row r="160" spans="1:12" s="240" customFormat="1" ht="49.5" customHeight="1">
      <c r="A160" s="272">
        <v>2</v>
      </c>
      <c r="B160" s="191" t="s">
        <v>80</v>
      </c>
      <c r="C160" s="184" t="s">
        <v>81</v>
      </c>
      <c r="D160" s="8">
        <v>88</v>
      </c>
      <c r="E160" s="249" t="s">
        <v>82</v>
      </c>
      <c r="F160" s="190" t="s">
        <v>696</v>
      </c>
      <c r="G160" s="245"/>
      <c r="H160" s="239"/>
      <c r="I160" s="230"/>
      <c r="J160" s="273">
        <v>2340</v>
      </c>
      <c r="K160" s="244" t="s">
        <v>1139</v>
      </c>
      <c r="L160" s="6" t="s">
        <v>350</v>
      </c>
    </row>
    <row r="161" spans="1:12" s="240" customFormat="1" ht="27" customHeight="1">
      <c r="A161" s="302" t="s">
        <v>1140</v>
      </c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</row>
    <row r="162" spans="1:12" s="240" customFormat="1" ht="27" customHeight="1">
      <c r="A162" s="302" t="s">
        <v>1272</v>
      </c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</row>
    <row r="163" spans="1:12" s="240" customFormat="1" ht="46.5" customHeight="1">
      <c r="A163" s="181" t="s">
        <v>2</v>
      </c>
      <c r="B163" s="181" t="s">
        <v>0</v>
      </c>
      <c r="C163" s="181" t="s">
        <v>652</v>
      </c>
      <c r="D163" s="181" t="s">
        <v>927</v>
      </c>
      <c r="E163" s="181" t="s">
        <v>928</v>
      </c>
      <c r="F163" s="181" t="s">
        <v>929</v>
      </c>
      <c r="G163" s="181" t="s">
        <v>7</v>
      </c>
      <c r="H163" s="271" t="s">
        <v>930</v>
      </c>
      <c r="I163" s="181" t="s">
        <v>10</v>
      </c>
      <c r="J163" s="181" t="s">
        <v>931</v>
      </c>
      <c r="K163" s="181" t="s">
        <v>932</v>
      </c>
      <c r="L163" s="181" t="s">
        <v>1</v>
      </c>
    </row>
    <row r="164" spans="1:12" s="240" customFormat="1" ht="49.5" customHeight="1">
      <c r="A164" s="272">
        <v>1</v>
      </c>
      <c r="B164" s="191" t="s">
        <v>711</v>
      </c>
      <c r="C164" s="184" t="s">
        <v>712</v>
      </c>
      <c r="D164" s="8">
        <v>55.9</v>
      </c>
      <c r="E164" s="249" t="s">
        <v>713</v>
      </c>
      <c r="F164" s="195" t="s">
        <v>117</v>
      </c>
      <c r="G164" s="245">
        <v>35</v>
      </c>
      <c r="H164" s="246">
        <v>13</v>
      </c>
      <c r="I164" s="230">
        <f>SUM(G164*H164)</f>
        <v>455</v>
      </c>
      <c r="J164" s="241"/>
      <c r="K164" s="244" t="s">
        <v>1141</v>
      </c>
      <c r="L164" s="6" t="s">
        <v>714</v>
      </c>
    </row>
    <row r="165" spans="1:12" s="240" customFormat="1" ht="49.5" customHeight="1">
      <c r="A165" s="272">
        <v>2</v>
      </c>
      <c r="B165" s="191" t="s">
        <v>711</v>
      </c>
      <c r="C165" s="184" t="s">
        <v>712</v>
      </c>
      <c r="D165" s="8">
        <v>55.9</v>
      </c>
      <c r="E165" s="249" t="s">
        <v>713</v>
      </c>
      <c r="F165" s="195" t="s">
        <v>117</v>
      </c>
      <c r="G165" s="245"/>
      <c r="H165" s="239"/>
      <c r="I165" s="230"/>
      <c r="J165" s="273">
        <v>1365</v>
      </c>
      <c r="K165" s="244" t="s">
        <v>1142</v>
      </c>
      <c r="L165" s="6" t="s">
        <v>714</v>
      </c>
    </row>
    <row r="166" spans="1:12" s="240" customFormat="1" ht="27" customHeight="1" thickBot="1">
      <c r="A166" s="332" t="s">
        <v>38</v>
      </c>
      <c r="B166" s="333"/>
      <c r="C166" s="333"/>
      <c r="D166" s="333"/>
      <c r="E166" s="333"/>
      <c r="F166" s="333"/>
      <c r="G166" s="333"/>
      <c r="H166" s="333"/>
      <c r="I166" s="333"/>
      <c r="J166" s="333"/>
      <c r="K166" s="333"/>
      <c r="L166" s="334"/>
    </row>
    <row r="167" spans="1:12" s="240" customFormat="1" ht="27" customHeight="1">
      <c r="A167" s="304" t="s">
        <v>1144</v>
      </c>
      <c r="B167" s="305"/>
      <c r="C167" s="305"/>
      <c r="D167" s="305"/>
      <c r="E167" s="305"/>
      <c r="F167" s="305"/>
      <c r="G167" s="305"/>
      <c r="H167" s="305"/>
      <c r="I167" s="305"/>
      <c r="J167" s="305"/>
      <c r="K167" s="305"/>
      <c r="L167" s="306"/>
    </row>
    <row r="168" spans="1:12" s="240" customFormat="1" ht="46.5" customHeight="1">
      <c r="A168" s="181" t="s">
        <v>2</v>
      </c>
      <c r="B168" s="181" t="s">
        <v>0</v>
      </c>
      <c r="C168" s="181" t="s">
        <v>652</v>
      </c>
      <c r="D168" s="181" t="s">
        <v>927</v>
      </c>
      <c r="E168" s="181" t="s">
        <v>928</v>
      </c>
      <c r="F168" s="181" t="s">
        <v>929</v>
      </c>
      <c r="G168" s="181" t="s">
        <v>7</v>
      </c>
      <c r="H168" s="271" t="s">
        <v>930</v>
      </c>
      <c r="I168" s="181" t="s">
        <v>10</v>
      </c>
      <c r="J168" s="181" t="s">
        <v>931</v>
      </c>
      <c r="K168" s="181" t="s">
        <v>932</v>
      </c>
      <c r="L168" s="181" t="s">
        <v>1</v>
      </c>
    </row>
    <row r="169" spans="1:12" s="240" customFormat="1" ht="49.5" customHeight="1">
      <c r="A169" s="272">
        <v>1</v>
      </c>
      <c r="B169" s="191" t="s">
        <v>136</v>
      </c>
      <c r="C169" s="19" t="s">
        <v>858</v>
      </c>
      <c r="D169" s="8">
        <v>44</v>
      </c>
      <c r="E169" s="249" t="s">
        <v>135</v>
      </c>
      <c r="F169" s="18" t="s">
        <v>137</v>
      </c>
      <c r="G169" s="245">
        <v>40</v>
      </c>
      <c r="H169" s="246">
        <v>13</v>
      </c>
      <c r="I169" s="230">
        <f>SUM(G169*H169)</f>
        <v>520</v>
      </c>
      <c r="J169" s="241"/>
      <c r="K169" s="244" t="s">
        <v>1187</v>
      </c>
      <c r="L169" s="7" t="s">
        <v>138</v>
      </c>
    </row>
    <row r="170" spans="1:12" s="240" customFormat="1" ht="49.5" customHeight="1">
      <c r="A170" s="272">
        <v>2</v>
      </c>
      <c r="B170" s="191" t="s">
        <v>136</v>
      </c>
      <c r="C170" s="19" t="s">
        <v>858</v>
      </c>
      <c r="D170" s="8">
        <v>44</v>
      </c>
      <c r="E170" s="249" t="s">
        <v>135</v>
      </c>
      <c r="F170" s="18" t="s">
        <v>137</v>
      </c>
      <c r="G170" s="245"/>
      <c r="H170" s="239"/>
      <c r="I170" s="230"/>
      <c r="J170" s="273">
        <v>1415</v>
      </c>
      <c r="K170" s="244" t="s">
        <v>1188</v>
      </c>
      <c r="L170" s="7" t="s">
        <v>138</v>
      </c>
    </row>
    <row r="171" spans="1:12" s="240" customFormat="1" ht="27" customHeight="1">
      <c r="A171" s="307" t="s">
        <v>1143</v>
      </c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9"/>
    </row>
    <row r="172" spans="1:12" s="240" customFormat="1" ht="46.5" customHeight="1">
      <c r="A172" s="181" t="s">
        <v>2</v>
      </c>
      <c r="B172" s="181" t="s">
        <v>0</v>
      </c>
      <c r="C172" s="181" t="s">
        <v>652</v>
      </c>
      <c r="D172" s="181" t="s">
        <v>927</v>
      </c>
      <c r="E172" s="181" t="s">
        <v>928</v>
      </c>
      <c r="F172" s="181" t="s">
        <v>929</v>
      </c>
      <c r="G172" s="181" t="s">
        <v>7</v>
      </c>
      <c r="H172" s="271" t="s">
        <v>930</v>
      </c>
      <c r="I172" s="181" t="s">
        <v>10</v>
      </c>
      <c r="J172" s="181" t="s">
        <v>931</v>
      </c>
      <c r="K172" s="181" t="s">
        <v>932</v>
      </c>
      <c r="L172" s="181" t="s">
        <v>1</v>
      </c>
    </row>
    <row r="173" spans="1:12" s="240" customFormat="1" ht="49.5" customHeight="1">
      <c r="A173" s="272">
        <v>1</v>
      </c>
      <c r="B173" s="191" t="s">
        <v>136</v>
      </c>
      <c r="C173" s="19" t="s">
        <v>858</v>
      </c>
      <c r="D173" s="8">
        <v>44</v>
      </c>
      <c r="E173" s="249" t="s">
        <v>135</v>
      </c>
      <c r="F173" s="18" t="s">
        <v>137</v>
      </c>
      <c r="G173" s="245">
        <v>40</v>
      </c>
      <c r="H173" s="246">
        <v>13</v>
      </c>
      <c r="I173" s="230">
        <f>SUM(G173*H173)</f>
        <v>520</v>
      </c>
      <c r="J173" s="241"/>
      <c r="K173" s="244" t="s">
        <v>1190</v>
      </c>
      <c r="L173" s="7" t="s">
        <v>138</v>
      </c>
    </row>
    <row r="174" spans="1:12" s="240" customFormat="1" ht="49.5" customHeight="1">
      <c r="A174" s="272">
        <v>2</v>
      </c>
      <c r="B174" s="191" t="s">
        <v>136</v>
      </c>
      <c r="C174" s="19" t="s">
        <v>858</v>
      </c>
      <c r="D174" s="8">
        <v>44</v>
      </c>
      <c r="E174" s="249" t="s">
        <v>135</v>
      </c>
      <c r="F174" s="18" t="s">
        <v>137</v>
      </c>
      <c r="G174" s="245"/>
      <c r="H174" s="239"/>
      <c r="I174" s="230"/>
      <c r="J174" s="273">
        <v>1415</v>
      </c>
      <c r="K174" s="244" t="s">
        <v>1189</v>
      </c>
      <c r="L174" s="7" t="s">
        <v>138</v>
      </c>
    </row>
    <row r="175" spans="1:12" s="240" customFormat="1" ht="27" customHeight="1">
      <c r="A175" s="307" t="s">
        <v>1145</v>
      </c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9"/>
    </row>
    <row r="176" spans="1:12" s="240" customFormat="1" ht="46.5" customHeight="1">
      <c r="A176" s="181" t="s">
        <v>2</v>
      </c>
      <c r="B176" s="181" t="s">
        <v>0</v>
      </c>
      <c r="C176" s="181" t="s">
        <v>652</v>
      </c>
      <c r="D176" s="181" t="s">
        <v>927</v>
      </c>
      <c r="E176" s="181" t="s">
        <v>928</v>
      </c>
      <c r="F176" s="181" t="s">
        <v>929</v>
      </c>
      <c r="G176" s="181" t="s">
        <v>7</v>
      </c>
      <c r="H176" s="271" t="s">
        <v>930</v>
      </c>
      <c r="I176" s="181" t="s">
        <v>10</v>
      </c>
      <c r="J176" s="181" t="s">
        <v>931</v>
      </c>
      <c r="K176" s="181" t="s">
        <v>932</v>
      </c>
      <c r="L176" s="181" t="s">
        <v>1</v>
      </c>
    </row>
    <row r="177" spans="1:12" s="240" customFormat="1" ht="49.5" customHeight="1">
      <c r="A177" s="272">
        <v>1</v>
      </c>
      <c r="B177" s="191" t="s">
        <v>723</v>
      </c>
      <c r="C177" s="19" t="s">
        <v>859</v>
      </c>
      <c r="D177" s="8">
        <v>68.9</v>
      </c>
      <c r="E177" s="249"/>
      <c r="F177" s="18" t="s">
        <v>137</v>
      </c>
      <c r="G177" s="245">
        <v>62.5</v>
      </c>
      <c r="H177" s="246">
        <v>11</v>
      </c>
      <c r="I177" s="230">
        <f>SUM(G177*H177)</f>
        <v>687.5</v>
      </c>
      <c r="J177" s="241"/>
      <c r="K177" s="244" t="s">
        <v>1191</v>
      </c>
      <c r="L177" s="7" t="s">
        <v>138</v>
      </c>
    </row>
    <row r="178" spans="1:12" s="240" customFormat="1" ht="49.5" customHeight="1">
      <c r="A178" s="272">
        <v>2</v>
      </c>
      <c r="B178" s="191" t="s">
        <v>723</v>
      </c>
      <c r="C178" s="19" t="s">
        <v>859</v>
      </c>
      <c r="D178" s="8">
        <v>68.9</v>
      </c>
      <c r="E178" s="249"/>
      <c r="F178" s="18" t="s">
        <v>137</v>
      </c>
      <c r="G178" s="245"/>
      <c r="H178" s="239"/>
      <c r="I178" s="230"/>
      <c r="J178" s="273">
        <v>1187.5</v>
      </c>
      <c r="K178" s="244" t="s">
        <v>1192</v>
      </c>
      <c r="L178" s="7" t="s">
        <v>138</v>
      </c>
    </row>
    <row r="179" spans="1:12" s="240" customFormat="1" ht="27" customHeight="1">
      <c r="A179" s="302" t="s">
        <v>1148</v>
      </c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</row>
    <row r="180" spans="1:12" s="240" customFormat="1" ht="27" customHeight="1">
      <c r="A180" s="307" t="s">
        <v>1146</v>
      </c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9"/>
    </row>
    <row r="181" spans="1:12" s="240" customFormat="1" ht="46.5" customHeight="1">
      <c r="A181" s="181" t="s">
        <v>2</v>
      </c>
      <c r="B181" s="181" t="s">
        <v>0</v>
      </c>
      <c r="C181" s="181" t="s">
        <v>652</v>
      </c>
      <c r="D181" s="181" t="s">
        <v>927</v>
      </c>
      <c r="E181" s="181" t="s">
        <v>928</v>
      </c>
      <c r="F181" s="181" t="s">
        <v>929</v>
      </c>
      <c r="G181" s="181" t="s">
        <v>7</v>
      </c>
      <c r="H181" s="271" t="s">
        <v>930</v>
      </c>
      <c r="I181" s="181" t="s">
        <v>10</v>
      </c>
      <c r="J181" s="181" t="s">
        <v>931</v>
      </c>
      <c r="K181" s="181" t="s">
        <v>932</v>
      </c>
      <c r="L181" s="181" t="s">
        <v>1</v>
      </c>
    </row>
    <row r="182" spans="1:12" s="240" customFormat="1" ht="49.5" customHeight="1">
      <c r="A182" s="272">
        <v>1</v>
      </c>
      <c r="B182" s="191" t="s">
        <v>727</v>
      </c>
      <c r="C182" s="19" t="s">
        <v>728</v>
      </c>
      <c r="D182" s="8">
        <v>57</v>
      </c>
      <c r="E182" s="249" t="s">
        <v>107</v>
      </c>
      <c r="F182" s="18" t="s">
        <v>117</v>
      </c>
      <c r="G182" s="245">
        <v>55</v>
      </c>
      <c r="H182" s="246">
        <v>13</v>
      </c>
      <c r="I182" s="230">
        <f>SUM(G182*H182)</f>
        <v>715</v>
      </c>
      <c r="J182" s="241"/>
      <c r="K182" s="244" t="s">
        <v>1193</v>
      </c>
      <c r="L182" s="7" t="s">
        <v>729</v>
      </c>
    </row>
    <row r="183" spans="1:12" s="240" customFormat="1" ht="49.5" customHeight="1">
      <c r="A183" s="272">
        <v>2</v>
      </c>
      <c r="B183" s="191" t="s">
        <v>727</v>
      </c>
      <c r="C183" s="19" t="s">
        <v>728</v>
      </c>
      <c r="D183" s="8">
        <v>57</v>
      </c>
      <c r="E183" s="249" t="s">
        <v>107</v>
      </c>
      <c r="F183" s="18" t="s">
        <v>117</v>
      </c>
      <c r="G183" s="245"/>
      <c r="H183" s="239"/>
      <c r="I183" s="230"/>
      <c r="J183" s="273">
        <v>2145</v>
      </c>
      <c r="K183" s="244" t="s">
        <v>1194</v>
      </c>
      <c r="L183" s="7" t="s">
        <v>729</v>
      </c>
    </row>
    <row r="184" spans="1:12" s="240" customFormat="1" ht="27" customHeight="1">
      <c r="A184" s="307" t="s">
        <v>926</v>
      </c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9"/>
    </row>
    <row r="185" spans="1:12" s="240" customFormat="1" ht="46.5" customHeight="1">
      <c r="A185" s="181" t="s">
        <v>2</v>
      </c>
      <c r="B185" s="181" t="s">
        <v>0</v>
      </c>
      <c r="C185" s="181" t="s">
        <v>652</v>
      </c>
      <c r="D185" s="181" t="s">
        <v>927</v>
      </c>
      <c r="E185" s="181" t="s">
        <v>928</v>
      </c>
      <c r="F185" s="181" t="s">
        <v>929</v>
      </c>
      <c r="G185" s="181" t="s">
        <v>7</v>
      </c>
      <c r="H185" s="271" t="s">
        <v>930</v>
      </c>
      <c r="I185" s="181" t="s">
        <v>10</v>
      </c>
      <c r="J185" s="181" t="s">
        <v>931</v>
      </c>
      <c r="K185" s="181" t="s">
        <v>932</v>
      </c>
      <c r="L185" s="181" t="s">
        <v>1</v>
      </c>
    </row>
    <row r="186" spans="1:12" s="240" customFormat="1" ht="49.5" customHeight="1">
      <c r="A186" s="272">
        <v>1</v>
      </c>
      <c r="B186" s="191" t="s">
        <v>725</v>
      </c>
      <c r="C186" s="19" t="s">
        <v>726</v>
      </c>
      <c r="D186" s="8">
        <v>67.35</v>
      </c>
      <c r="E186" s="249" t="s">
        <v>107</v>
      </c>
      <c r="F186" s="18" t="s">
        <v>189</v>
      </c>
      <c r="G186" s="245">
        <v>90</v>
      </c>
      <c r="H186" s="246">
        <v>11</v>
      </c>
      <c r="I186" s="230">
        <f>SUM(G186*H186)</f>
        <v>990</v>
      </c>
      <c r="J186" s="241"/>
      <c r="K186" s="244" t="s">
        <v>1195</v>
      </c>
      <c r="L186" s="7" t="s">
        <v>190</v>
      </c>
    </row>
    <row r="187" spans="1:12" s="240" customFormat="1" ht="49.5" customHeight="1">
      <c r="A187" s="272">
        <v>2</v>
      </c>
      <c r="B187" s="191" t="s">
        <v>725</v>
      </c>
      <c r="C187" s="19" t="s">
        <v>726</v>
      </c>
      <c r="D187" s="8">
        <v>67.35</v>
      </c>
      <c r="E187" s="249" t="s">
        <v>107</v>
      </c>
      <c r="F187" s="18" t="s">
        <v>189</v>
      </c>
      <c r="G187" s="245">
        <v>87.5</v>
      </c>
      <c r="H187" s="246">
        <v>12</v>
      </c>
      <c r="I187" s="230">
        <f>SUM(G187*H187)</f>
        <v>1050</v>
      </c>
      <c r="J187" s="241"/>
      <c r="K187" s="244" t="s">
        <v>1196</v>
      </c>
      <c r="L187" s="7" t="s">
        <v>190</v>
      </c>
    </row>
    <row r="188" spans="1:12" s="240" customFormat="1" ht="49.5" customHeight="1">
      <c r="A188" s="272">
        <v>3</v>
      </c>
      <c r="B188" s="191" t="s">
        <v>725</v>
      </c>
      <c r="C188" s="19" t="s">
        <v>726</v>
      </c>
      <c r="D188" s="8">
        <v>67.35</v>
      </c>
      <c r="E188" s="249" t="s">
        <v>107</v>
      </c>
      <c r="F188" s="18" t="s">
        <v>189</v>
      </c>
      <c r="G188" s="245"/>
      <c r="H188" s="239"/>
      <c r="I188" s="230"/>
      <c r="J188" s="273">
        <v>2975</v>
      </c>
      <c r="K188" s="244" t="s">
        <v>1197</v>
      </c>
      <c r="L188" s="7" t="s">
        <v>190</v>
      </c>
    </row>
    <row r="189" spans="1:12" s="240" customFormat="1" ht="27" customHeight="1">
      <c r="A189" s="307" t="s">
        <v>1147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9"/>
    </row>
    <row r="190" spans="1:12" s="240" customFormat="1" ht="46.5" customHeight="1">
      <c r="A190" s="181" t="s">
        <v>2</v>
      </c>
      <c r="B190" s="181" t="s">
        <v>0</v>
      </c>
      <c r="C190" s="181" t="s">
        <v>652</v>
      </c>
      <c r="D190" s="181" t="s">
        <v>927</v>
      </c>
      <c r="E190" s="181" t="s">
        <v>928</v>
      </c>
      <c r="F190" s="181" t="s">
        <v>929</v>
      </c>
      <c r="G190" s="181" t="s">
        <v>7</v>
      </c>
      <c r="H190" s="271" t="s">
        <v>930</v>
      </c>
      <c r="I190" s="181" t="s">
        <v>10</v>
      </c>
      <c r="J190" s="181" t="s">
        <v>931</v>
      </c>
      <c r="K190" s="181" t="s">
        <v>932</v>
      </c>
      <c r="L190" s="181" t="s">
        <v>1</v>
      </c>
    </row>
    <row r="191" spans="1:12" s="240" customFormat="1" ht="49.5" customHeight="1">
      <c r="A191" s="272">
        <v>1</v>
      </c>
      <c r="B191" s="191" t="s">
        <v>801</v>
      </c>
      <c r="C191" s="19" t="s">
        <v>474</v>
      </c>
      <c r="D191" s="8">
        <v>71.9</v>
      </c>
      <c r="E191" s="249" t="s">
        <v>472</v>
      </c>
      <c r="F191" s="190" t="s">
        <v>118</v>
      </c>
      <c r="G191" s="245">
        <v>130</v>
      </c>
      <c r="H191" s="246">
        <v>13</v>
      </c>
      <c r="I191" s="230">
        <f>SUM(G191*H191)</f>
        <v>1690</v>
      </c>
      <c r="J191" s="241"/>
      <c r="K191" s="244" t="s">
        <v>1198</v>
      </c>
      <c r="L191" s="7" t="s">
        <v>19</v>
      </c>
    </row>
    <row r="192" spans="1:12" s="240" customFormat="1" ht="49.5" customHeight="1">
      <c r="A192" s="272">
        <v>2</v>
      </c>
      <c r="B192" s="191" t="s">
        <v>801</v>
      </c>
      <c r="C192" s="19" t="s">
        <v>474</v>
      </c>
      <c r="D192" s="8">
        <v>71.9</v>
      </c>
      <c r="E192" s="249" t="s">
        <v>472</v>
      </c>
      <c r="F192" s="190" t="s">
        <v>118</v>
      </c>
      <c r="G192" s="245"/>
      <c r="H192" s="239"/>
      <c r="I192" s="230"/>
      <c r="J192" s="273">
        <v>4940</v>
      </c>
      <c r="K192" s="244" t="s">
        <v>1199</v>
      </c>
      <c r="L192" s="7" t="s">
        <v>19</v>
      </c>
    </row>
    <row r="193" spans="1:12" s="240" customFormat="1" ht="27" customHeight="1">
      <c r="A193" s="302" t="s">
        <v>933</v>
      </c>
      <c r="B193" s="303"/>
      <c r="C193" s="303"/>
      <c r="D193" s="303"/>
      <c r="E193" s="303"/>
      <c r="F193" s="303"/>
      <c r="G193" s="303"/>
      <c r="H193" s="303"/>
      <c r="I193" s="303"/>
      <c r="J193" s="303"/>
      <c r="K193" s="303"/>
      <c r="L193" s="303"/>
    </row>
    <row r="194" spans="1:12" s="240" customFormat="1" ht="27" customHeight="1">
      <c r="A194" s="307" t="s">
        <v>1149</v>
      </c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9"/>
    </row>
    <row r="195" spans="1:12" s="240" customFormat="1" ht="46.5" customHeight="1">
      <c r="A195" s="181" t="s">
        <v>2</v>
      </c>
      <c r="B195" s="181" t="s">
        <v>0</v>
      </c>
      <c r="C195" s="181" t="s">
        <v>652</v>
      </c>
      <c r="D195" s="181" t="s">
        <v>927</v>
      </c>
      <c r="E195" s="181" t="s">
        <v>928</v>
      </c>
      <c r="F195" s="181" t="s">
        <v>929</v>
      </c>
      <c r="G195" s="181" t="s">
        <v>7</v>
      </c>
      <c r="H195" s="271" t="s">
        <v>930</v>
      </c>
      <c r="I195" s="181" t="s">
        <v>10</v>
      </c>
      <c r="J195" s="181" t="s">
        <v>931</v>
      </c>
      <c r="K195" s="181" t="s">
        <v>932</v>
      </c>
      <c r="L195" s="181" t="s">
        <v>1</v>
      </c>
    </row>
    <row r="196" spans="1:12" s="240" customFormat="1" ht="49.5" customHeight="1">
      <c r="A196" s="272">
        <v>1</v>
      </c>
      <c r="B196" s="191" t="s">
        <v>727</v>
      </c>
      <c r="C196" s="19" t="s">
        <v>728</v>
      </c>
      <c r="D196" s="8">
        <v>57</v>
      </c>
      <c r="E196" s="249" t="s">
        <v>107</v>
      </c>
      <c r="F196" s="18" t="s">
        <v>117</v>
      </c>
      <c r="G196" s="245">
        <v>55</v>
      </c>
      <c r="H196" s="246">
        <v>13</v>
      </c>
      <c r="I196" s="230">
        <f>SUM(G196*H196)</f>
        <v>715</v>
      </c>
      <c r="J196" s="241"/>
      <c r="K196" s="244" t="s">
        <v>1200</v>
      </c>
      <c r="L196" s="7" t="s">
        <v>729</v>
      </c>
    </row>
    <row r="197" spans="1:12" s="240" customFormat="1" ht="49.5" customHeight="1">
      <c r="A197" s="272">
        <v>2</v>
      </c>
      <c r="B197" s="191" t="s">
        <v>727</v>
      </c>
      <c r="C197" s="19" t="s">
        <v>728</v>
      </c>
      <c r="D197" s="8">
        <v>57</v>
      </c>
      <c r="E197" s="249" t="s">
        <v>107</v>
      </c>
      <c r="F197" s="18" t="s">
        <v>117</v>
      </c>
      <c r="G197" s="245"/>
      <c r="H197" s="239"/>
      <c r="I197" s="230"/>
      <c r="J197" s="273">
        <v>2145</v>
      </c>
      <c r="K197" s="244" t="s">
        <v>1201</v>
      </c>
      <c r="L197" s="7" t="s">
        <v>729</v>
      </c>
    </row>
    <row r="198" spans="1:12" s="240" customFormat="1" ht="27" customHeight="1">
      <c r="A198" s="307" t="s">
        <v>1150</v>
      </c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9"/>
    </row>
    <row r="199" spans="1:12" s="240" customFormat="1" ht="46.5" customHeight="1">
      <c r="A199" s="181" t="s">
        <v>2</v>
      </c>
      <c r="B199" s="181" t="s">
        <v>0</v>
      </c>
      <c r="C199" s="181" t="s">
        <v>652</v>
      </c>
      <c r="D199" s="181" t="s">
        <v>927</v>
      </c>
      <c r="E199" s="181" t="s">
        <v>928</v>
      </c>
      <c r="F199" s="181" t="s">
        <v>929</v>
      </c>
      <c r="G199" s="181" t="s">
        <v>7</v>
      </c>
      <c r="H199" s="271" t="s">
        <v>930</v>
      </c>
      <c r="I199" s="181" t="s">
        <v>10</v>
      </c>
      <c r="J199" s="181" t="s">
        <v>931</v>
      </c>
      <c r="K199" s="181" t="s">
        <v>932</v>
      </c>
      <c r="L199" s="181" t="s">
        <v>1</v>
      </c>
    </row>
    <row r="200" spans="1:12" s="240" customFormat="1" ht="49.5" customHeight="1">
      <c r="A200" s="272">
        <v>1</v>
      </c>
      <c r="B200" s="191" t="s">
        <v>725</v>
      </c>
      <c r="C200" s="19" t="s">
        <v>726</v>
      </c>
      <c r="D200" s="8">
        <v>67.35</v>
      </c>
      <c r="E200" s="249" t="s">
        <v>107</v>
      </c>
      <c r="F200" s="18" t="s">
        <v>189</v>
      </c>
      <c r="G200" s="245">
        <v>90</v>
      </c>
      <c r="H200" s="246">
        <v>11</v>
      </c>
      <c r="I200" s="230">
        <f>SUM(G200*H200)</f>
        <v>990</v>
      </c>
      <c r="J200" s="241"/>
      <c r="K200" s="244" t="s">
        <v>1202</v>
      </c>
      <c r="L200" s="7" t="s">
        <v>190</v>
      </c>
    </row>
    <row r="201" spans="1:12" s="240" customFormat="1" ht="49.5" customHeight="1">
      <c r="A201" s="272">
        <v>2</v>
      </c>
      <c r="B201" s="191" t="s">
        <v>725</v>
      </c>
      <c r="C201" s="19" t="s">
        <v>726</v>
      </c>
      <c r="D201" s="8">
        <v>67.35</v>
      </c>
      <c r="E201" s="249" t="s">
        <v>107</v>
      </c>
      <c r="F201" s="18" t="s">
        <v>189</v>
      </c>
      <c r="G201" s="245">
        <v>87.5</v>
      </c>
      <c r="H201" s="246">
        <v>12</v>
      </c>
      <c r="I201" s="230">
        <f>SUM(G201*H201)</f>
        <v>1050</v>
      </c>
      <c r="J201" s="241"/>
      <c r="K201" s="244" t="s">
        <v>1203</v>
      </c>
      <c r="L201" s="7" t="s">
        <v>190</v>
      </c>
    </row>
    <row r="202" spans="1:12" s="240" customFormat="1" ht="49.5" customHeight="1">
      <c r="A202" s="272">
        <v>3</v>
      </c>
      <c r="B202" s="191" t="s">
        <v>725</v>
      </c>
      <c r="C202" s="19" t="s">
        <v>726</v>
      </c>
      <c r="D202" s="8">
        <v>67.35</v>
      </c>
      <c r="E202" s="249" t="s">
        <v>107</v>
      </c>
      <c r="F202" s="18" t="s">
        <v>189</v>
      </c>
      <c r="G202" s="245"/>
      <c r="H202" s="239"/>
      <c r="I202" s="230"/>
      <c r="J202" s="273">
        <v>2975</v>
      </c>
      <c r="K202" s="244" t="s">
        <v>1204</v>
      </c>
      <c r="L202" s="7" t="s">
        <v>190</v>
      </c>
    </row>
    <row r="203" spans="1:12" s="240" customFormat="1" ht="27" customHeight="1">
      <c r="A203" s="307" t="s">
        <v>1151</v>
      </c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9"/>
    </row>
    <row r="204" spans="1:12" s="240" customFormat="1" ht="46.5" customHeight="1">
      <c r="A204" s="181" t="s">
        <v>2</v>
      </c>
      <c r="B204" s="181" t="s">
        <v>0</v>
      </c>
      <c r="C204" s="181" t="s">
        <v>652</v>
      </c>
      <c r="D204" s="181" t="s">
        <v>927</v>
      </c>
      <c r="E204" s="181" t="s">
        <v>928</v>
      </c>
      <c r="F204" s="181" t="s">
        <v>929</v>
      </c>
      <c r="G204" s="181" t="s">
        <v>7</v>
      </c>
      <c r="H204" s="271" t="s">
        <v>930</v>
      </c>
      <c r="I204" s="181" t="s">
        <v>10</v>
      </c>
      <c r="J204" s="181" t="s">
        <v>931</v>
      </c>
      <c r="K204" s="181" t="s">
        <v>932</v>
      </c>
      <c r="L204" s="181" t="s">
        <v>1</v>
      </c>
    </row>
    <row r="205" spans="1:12" s="240" customFormat="1" ht="49.5" customHeight="1">
      <c r="A205" s="272">
        <v>1</v>
      </c>
      <c r="B205" s="191" t="s">
        <v>801</v>
      </c>
      <c r="C205" s="19" t="s">
        <v>474</v>
      </c>
      <c r="D205" s="8">
        <v>71.9</v>
      </c>
      <c r="E205" s="249" t="s">
        <v>472</v>
      </c>
      <c r="F205" s="190" t="s">
        <v>118</v>
      </c>
      <c r="G205" s="245">
        <v>130</v>
      </c>
      <c r="H205" s="246">
        <v>13</v>
      </c>
      <c r="I205" s="230">
        <f>SUM(G205*H205)</f>
        <v>1690</v>
      </c>
      <c r="J205" s="241"/>
      <c r="K205" s="244" t="s">
        <v>1205</v>
      </c>
      <c r="L205" s="7" t="s">
        <v>19</v>
      </c>
    </row>
    <row r="206" spans="1:12" s="240" customFormat="1" ht="49.5" customHeight="1">
      <c r="A206" s="272">
        <v>2</v>
      </c>
      <c r="B206" s="191" t="s">
        <v>801</v>
      </c>
      <c r="C206" s="19" t="s">
        <v>474</v>
      </c>
      <c r="D206" s="8">
        <v>71.9</v>
      </c>
      <c r="E206" s="249" t="s">
        <v>472</v>
      </c>
      <c r="F206" s="190" t="s">
        <v>118</v>
      </c>
      <c r="G206" s="245"/>
      <c r="H206" s="239"/>
      <c r="I206" s="230"/>
      <c r="J206" s="273">
        <v>4940</v>
      </c>
      <c r="K206" s="244" t="s">
        <v>1206</v>
      </c>
      <c r="L206" s="7" t="s">
        <v>19</v>
      </c>
    </row>
    <row r="207" spans="1:12" s="240" customFormat="1" ht="27" customHeight="1">
      <c r="A207" s="307" t="s">
        <v>1152</v>
      </c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9"/>
    </row>
    <row r="208" spans="1:12" s="240" customFormat="1" ht="46.5" customHeight="1">
      <c r="A208" s="181" t="s">
        <v>2</v>
      </c>
      <c r="B208" s="181" t="s">
        <v>0</v>
      </c>
      <c r="C208" s="181" t="s">
        <v>652</v>
      </c>
      <c r="D208" s="181" t="s">
        <v>927</v>
      </c>
      <c r="E208" s="181" t="s">
        <v>928</v>
      </c>
      <c r="F208" s="181" t="s">
        <v>929</v>
      </c>
      <c r="G208" s="181" t="s">
        <v>7</v>
      </c>
      <c r="H208" s="271" t="s">
        <v>930</v>
      </c>
      <c r="I208" s="181" t="s">
        <v>10</v>
      </c>
      <c r="J208" s="181" t="s">
        <v>931</v>
      </c>
      <c r="K208" s="181" t="s">
        <v>932</v>
      </c>
      <c r="L208" s="181" t="s">
        <v>1</v>
      </c>
    </row>
    <row r="209" spans="1:12" s="240" customFormat="1" ht="49.5" customHeight="1">
      <c r="A209" s="272">
        <v>1</v>
      </c>
      <c r="B209" s="216" t="s">
        <v>740</v>
      </c>
      <c r="C209" s="19" t="s">
        <v>741</v>
      </c>
      <c r="D209" s="8">
        <v>89.55</v>
      </c>
      <c r="E209" s="248" t="s">
        <v>742</v>
      </c>
      <c r="F209" s="190" t="s">
        <v>117</v>
      </c>
      <c r="G209" s="245">
        <v>115</v>
      </c>
      <c r="H209" s="246">
        <v>11</v>
      </c>
      <c r="I209" s="230">
        <f>SUM(G209*H209)</f>
        <v>1265</v>
      </c>
      <c r="J209" s="241"/>
      <c r="K209" s="244" t="s">
        <v>1207</v>
      </c>
      <c r="L209" s="7" t="s">
        <v>32</v>
      </c>
    </row>
    <row r="210" spans="1:12" s="240" customFormat="1" ht="49.5" customHeight="1">
      <c r="A210" s="272">
        <v>2</v>
      </c>
      <c r="B210" s="216" t="s">
        <v>740</v>
      </c>
      <c r="C210" s="19" t="s">
        <v>741</v>
      </c>
      <c r="D210" s="8">
        <v>89.55</v>
      </c>
      <c r="E210" s="248" t="s">
        <v>742</v>
      </c>
      <c r="F210" s="190" t="s">
        <v>117</v>
      </c>
      <c r="G210" s="245">
        <v>110</v>
      </c>
      <c r="H210" s="246">
        <v>13</v>
      </c>
      <c r="I210" s="230">
        <f>SUM(G210*H210)</f>
        <v>1430</v>
      </c>
      <c r="J210" s="241"/>
      <c r="K210" s="244" t="s">
        <v>1208</v>
      </c>
      <c r="L210" s="7" t="s">
        <v>32</v>
      </c>
    </row>
    <row r="211" spans="1:12" s="240" customFormat="1" ht="49.5" customHeight="1">
      <c r="A211" s="272">
        <v>3</v>
      </c>
      <c r="B211" s="216" t="s">
        <v>740</v>
      </c>
      <c r="C211" s="19" t="s">
        <v>741</v>
      </c>
      <c r="D211" s="8">
        <v>89.55</v>
      </c>
      <c r="E211" s="248" t="s">
        <v>742</v>
      </c>
      <c r="F211" s="190" t="s">
        <v>117</v>
      </c>
      <c r="G211" s="245"/>
      <c r="H211" s="239"/>
      <c r="I211" s="230"/>
      <c r="J211" s="273">
        <v>4125</v>
      </c>
      <c r="K211" s="244" t="s">
        <v>1209</v>
      </c>
      <c r="L211" s="7" t="s">
        <v>32</v>
      </c>
    </row>
    <row r="212" spans="1:12" s="240" customFormat="1" ht="27" customHeight="1">
      <c r="A212" s="307" t="s">
        <v>1153</v>
      </c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9"/>
    </row>
    <row r="213" spans="1:12" s="240" customFormat="1" ht="46.5" customHeight="1">
      <c r="A213" s="181" t="s">
        <v>2</v>
      </c>
      <c r="B213" s="181" t="s">
        <v>0</v>
      </c>
      <c r="C213" s="181" t="s">
        <v>652</v>
      </c>
      <c r="D213" s="181" t="s">
        <v>927</v>
      </c>
      <c r="E213" s="181" t="s">
        <v>928</v>
      </c>
      <c r="F213" s="181" t="s">
        <v>929</v>
      </c>
      <c r="G213" s="181" t="s">
        <v>7</v>
      </c>
      <c r="H213" s="271" t="s">
        <v>930</v>
      </c>
      <c r="I213" s="181" t="s">
        <v>10</v>
      </c>
      <c r="J213" s="181" t="s">
        <v>931</v>
      </c>
      <c r="K213" s="181" t="s">
        <v>932</v>
      </c>
      <c r="L213" s="181" t="s">
        <v>1</v>
      </c>
    </row>
    <row r="214" spans="1:12" s="240" customFormat="1" ht="49.5" customHeight="1">
      <c r="A214" s="272">
        <v>1</v>
      </c>
      <c r="B214" s="191" t="s">
        <v>478</v>
      </c>
      <c r="C214" s="19" t="s">
        <v>479</v>
      </c>
      <c r="D214" s="8">
        <v>98.75</v>
      </c>
      <c r="E214" s="248" t="s">
        <v>477</v>
      </c>
      <c r="F214" s="190" t="s">
        <v>1158</v>
      </c>
      <c r="G214" s="245">
        <v>112.5</v>
      </c>
      <c r="H214" s="246">
        <v>13</v>
      </c>
      <c r="I214" s="230">
        <f>SUM(G214*H214)</f>
        <v>1462.5</v>
      </c>
      <c r="J214" s="241"/>
      <c r="K214" s="244" t="s">
        <v>1210</v>
      </c>
      <c r="L214" s="7" t="s">
        <v>52</v>
      </c>
    </row>
    <row r="215" spans="1:12" s="240" customFormat="1" ht="49.5" customHeight="1">
      <c r="A215" s="272">
        <v>2</v>
      </c>
      <c r="B215" s="191" t="s">
        <v>478</v>
      </c>
      <c r="C215" s="19" t="s">
        <v>479</v>
      </c>
      <c r="D215" s="8">
        <v>98.75</v>
      </c>
      <c r="E215" s="248" t="s">
        <v>477</v>
      </c>
      <c r="F215" s="190" t="s">
        <v>1158</v>
      </c>
      <c r="G215" s="245"/>
      <c r="H215" s="239"/>
      <c r="I215" s="230"/>
      <c r="J215" s="273">
        <v>4275</v>
      </c>
      <c r="K215" s="244" t="s">
        <v>1211</v>
      </c>
      <c r="L215" s="7" t="s">
        <v>52</v>
      </c>
    </row>
    <row r="216" spans="1:12" s="240" customFormat="1" ht="27" customHeight="1">
      <c r="A216" s="307" t="s">
        <v>1154</v>
      </c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9"/>
    </row>
    <row r="217" spans="1:12" s="240" customFormat="1" ht="46.5" customHeight="1">
      <c r="A217" s="181" t="s">
        <v>2</v>
      </c>
      <c r="B217" s="181" t="s">
        <v>0</v>
      </c>
      <c r="C217" s="181" t="s">
        <v>652</v>
      </c>
      <c r="D217" s="181" t="s">
        <v>927</v>
      </c>
      <c r="E217" s="181" t="s">
        <v>928</v>
      </c>
      <c r="F217" s="181" t="s">
        <v>929</v>
      </c>
      <c r="G217" s="181" t="s">
        <v>7</v>
      </c>
      <c r="H217" s="271" t="s">
        <v>930</v>
      </c>
      <c r="I217" s="181" t="s">
        <v>10</v>
      </c>
      <c r="J217" s="181" t="s">
        <v>931</v>
      </c>
      <c r="K217" s="181" t="s">
        <v>932</v>
      </c>
      <c r="L217" s="181" t="s">
        <v>1</v>
      </c>
    </row>
    <row r="218" spans="1:12" s="240" customFormat="1" ht="49.5" customHeight="1">
      <c r="A218" s="272">
        <v>1</v>
      </c>
      <c r="B218" s="191" t="s">
        <v>542</v>
      </c>
      <c r="C218" s="19" t="s">
        <v>543</v>
      </c>
      <c r="D218" s="8">
        <v>108</v>
      </c>
      <c r="E218" s="249" t="s">
        <v>541</v>
      </c>
      <c r="F218" s="190" t="s">
        <v>470</v>
      </c>
      <c r="G218" s="245">
        <v>155</v>
      </c>
      <c r="H218" s="246">
        <v>10</v>
      </c>
      <c r="I218" s="230">
        <f>SUM(G218*H218)</f>
        <v>1550</v>
      </c>
      <c r="J218" s="241"/>
      <c r="K218" s="244" t="s">
        <v>1212</v>
      </c>
      <c r="L218" s="7" t="s">
        <v>471</v>
      </c>
    </row>
    <row r="219" spans="1:12" s="240" customFormat="1" ht="49.5" customHeight="1">
      <c r="A219" s="272">
        <v>2</v>
      </c>
      <c r="B219" s="191" t="s">
        <v>542</v>
      </c>
      <c r="C219" s="19" t="s">
        <v>543</v>
      </c>
      <c r="D219" s="8">
        <v>108</v>
      </c>
      <c r="E219" s="249" t="s">
        <v>541</v>
      </c>
      <c r="F219" s="190" t="s">
        <v>470</v>
      </c>
      <c r="G219" s="245">
        <v>150</v>
      </c>
      <c r="H219" s="246">
        <v>13</v>
      </c>
      <c r="I219" s="230">
        <f>SUM(G219*H219)</f>
        <v>1950</v>
      </c>
      <c r="J219" s="241"/>
      <c r="K219" s="244" t="s">
        <v>1213</v>
      </c>
      <c r="L219" s="7" t="s">
        <v>471</v>
      </c>
    </row>
    <row r="220" spans="1:12" s="240" customFormat="1" ht="49.5" customHeight="1">
      <c r="A220" s="272">
        <v>3</v>
      </c>
      <c r="B220" s="191" t="s">
        <v>542</v>
      </c>
      <c r="C220" s="19" t="s">
        <v>543</v>
      </c>
      <c r="D220" s="8">
        <v>108</v>
      </c>
      <c r="E220" s="249" t="s">
        <v>541</v>
      </c>
      <c r="F220" s="190" t="s">
        <v>470</v>
      </c>
      <c r="G220" s="245"/>
      <c r="H220" s="239"/>
      <c r="I220" s="230"/>
      <c r="J220" s="273">
        <v>5385</v>
      </c>
      <c r="K220" s="244" t="s">
        <v>1214</v>
      </c>
      <c r="L220" s="7" t="s">
        <v>471</v>
      </c>
    </row>
    <row r="221" spans="1:12" s="240" customFormat="1" ht="27" customHeight="1">
      <c r="A221" s="302" t="s">
        <v>1155</v>
      </c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</row>
    <row r="222" spans="1:12" s="240" customFormat="1" ht="27" customHeight="1">
      <c r="A222" s="302" t="s">
        <v>1223</v>
      </c>
      <c r="B222" s="303"/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</row>
    <row r="223" spans="1:12" s="240" customFormat="1" ht="46.5" customHeight="1">
      <c r="A223" s="181" t="s">
        <v>2</v>
      </c>
      <c r="B223" s="181" t="s">
        <v>0</v>
      </c>
      <c r="C223" s="181" t="s">
        <v>652</v>
      </c>
      <c r="D223" s="181" t="s">
        <v>927</v>
      </c>
      <c r="E223" s="181" t="s">
        <v>928</v>
      </c>
      <c r="F223" s="181" t="s">
        <v>929</v>
      </c>
      <c r="G223" s="181" t="s">
        <v>7</v>
      </c>
      <c r="H223" s="271" t="s">
        <v>930</v>
      </c>
      <c r="I223" s="181" t="s">
        <v>10</v>
      </c>
      <c r="J223" s="181" t="s">
        <v>931</v>
      </c>
      <c r="K223" s="181" t="s">
        <v>932</v>
      </c>
      <c r="L223" s="181" t="s">
        <v>1</v>
      </c>
    </row>
    <row r="224" spans="1:12" s="240" customFormat="1" ht="49.5" customHeight="1">
      <c r="A224" s="272">
        <v>1</v>
      </c>
      <c r="B224" s="191" t="s">
        <v>70</v>
      </c>
      <c r="C224" s="19" t="s">
        <v>219</v>
      </c>
      <c r="D224" s="8">
        <v>74.8</v>
      </c>
      <c r="E224" s="248" t="s">
        <v>71</v>
      </c>
      <c r="F224" s="190" t="s">
        <v>117</v>
      </c>
      <c r="G224" s="245">
        <v>85</v>
      </c>
      <c r="H224" s="246">
        <v>13</v>
      </c>
      <c r="I224" s="230">
        <f>SUM(G224*H224)</f>
        <v>1105</v>
      </c>
      <c r="J224" s="241"/>
      <c r="K224" s="244" t="s">
        <v>1224</v>
      </c>
      <c r="L224" s="6" t="s">
        <v>218</v>
      </c>
    </row>
    <row r="225" spans="1:12" s="240" customFormat="1" ht="49.5" customHeight="1">
      <c r="A225" s="272">
        <v>2</v>
      </c>
      <c r="B225" s="191" t="s">
        <v>70</v>
      </c>
      <c r="C225" s="19" t="s">
        <v>219</v>
      </c>
      <c r="D225" s="8">
        <v>74.8</v>
      </c>
      <c r="E225" s="248" t="s">
        <v>71</v>
      </c>
      <c r="F225" s="190" t="s">
        <v>117</v>
      </c>
      <c r="G225" s="245"/>
      <c r="H225" s="239"/>
      <c r="I225" s="230"/>
      <c r="J225" s="273">
        <v>3230</v>
      </c>
      <c r="K225" s="244" t="s">
        <v>1225</v>
      </c>
      <c r="L225" s="6" t="s">
        <v>218</v>
      </c>
    </row>
    <row r="226" spans="1:12" s="240" customFormat="1" ht="27" customHeight="1">
      <c r="A226" s="302" t="s">
        <v>1156</v>
      </c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</row>
    <row r="227" spans="1:12" s="240" customFormat="1" ht="46.5" customHeight="1">
      <c r="A227" s="181" t="s">
        <v>2</v>
      </c>
      <c r="B227" s="181" t="s">
        <v>0</v>
      </c>
      <c r="C227" s="181" t="s">
        <v>652</v>
      </c>
      <c r="D227" s="181" t="s">
        <v>927</v>
      </c>
      <c r="E227" s="181" t="s">
        <v>928</v>
      </c>
      <c r="F227" s="181" t="s">
        <v>929</v>
      </c>
      <c r="G227" s="181" t="s">
        <v>7</v>
      </c>
      <c r="H227" s="271" t="s">
        <v>930</v>
      </c>
      <c r="I227" s="181" t="s">
        <v>10</v>
      </c>
      <c r="J227" s="181" t="s">
        <v>931</v>
      </c>
      <c r="K227" s="181" t="s">
        <v>932</v>
      </c>
      <c r="L227" s="181" t="s">
        <v>1</v>
      </c>
    </row>
    <row r="228" spans="1:12" s="240" customFormat="1" ht="49.5" customHeight="1">
      <c r="A228" s="272">
        <v>1</v>
      </c>
      <c r="B228" s="191" t="s">
        <v>746</v>
      </c>
      <c r="C228" s="19" t="s">
        <v>747</v>
      </c>
      <c r="D228" s="8">
        <v>89.15</v>
      </c>
      <c r="E228" s="247" t="s">
        <v>748</v>
      </c>
      <c r="F228" s="190" t="s">
        <v>117</v>
      </c>
      <c r="G228" s="245">
        <v>130</v>
      </c>
      <c r="H228" s="246">
        <v>13</v>
      </c>
      <c r="I228" s="230">
        <f>SUM(G228*H228)</f>
        <v>1690</v>
      </c>
      <c r="J228" s="241"/>
      <c r="K228" s="244" t="s">
        <v>1215</v>
      </c>
      <c r="L228" s="7" t="s">
        <v>13</v>
      </c>
    </row>
    <row r="229" spans="1:12" s="240" customFormat="1" ht="49.5" customHeight="1">
      <c r="A229" s="272">
        <v>2</v>
      </c>
      <c r="B229" s="191" t="s">
        <v>746</v>
      </c>
      <c r="C229" s="19" t="s">
        <v>747</v>
      </c>
      <c r="D229" s="8">
        <v>89.15</v>
      </c>
      <c r="E229" s="247" t="s">
        <v>748</v>
      </c>
      <c r="F229" s="190" t="s">
        <v>117</v>
      </c>
      <c r="G229" s="245"/>
      <c r="H229" s="239"/>
      <c r="I229" s="230"/>
      <c r="J229" s="273">
        <v>5070</v>
      </c>
      <c r="K229" s="244" t="s">
        <v>1216</v>
      </c>
      <c r="L229" s="7" t="s">
        <v>13</v>
      </c>
    </row>
    <row r="230" spans="1:12" s="240" customFormat="1" ht="27" customHeight="1">
      <c r="A230" s="302" t="s">
        <v>1157</v>
      </c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</row>
    <row r="231" spans="1:12" s="240" customFormat="1" ht="46.5" customHeight="1">
      <c r="A231" s="181" t="s">
        <v>2</v>
      </c>
      <c r="B231" s="181" t="s">
        <v>0</v>
      </c>
      <c r="C231" s="181" t="s">
        <v>652</v>
      </c>
      <c r="D231" s="181" t="s">
        <v>927</v>
      </c>
      <c r="E231" s="181" t="s">
        <v>928</v>
      </c>
      <c r="F231" s="181" t="s">
        <v>929</v>
      </c>
      <c r="G231" s="181" t="s">
        <v>7</v>
      </c>
      <c r="H231" s="271" t="s">
        <v>930</v>
      </c>
      <c r="I231" s="181" t="s">
        <v>10</v>
      </c>
      <c r="J231" s="181" t="s">
        <v>931</v>
      </c>
      <c r="K231" s="181" t="s">
        <v>932</v>
      </c>
      <c r="L231" s="181" t="s">
        <v>1</v>
      </c>
    </row>
    <row r="232" spans="1:12" s="240" customFormat="1" ht="49.5" customHeight="1">
      <c r="A232" s="272">
        <v>1</v>
      </c>
      <c r="B232" s="191" t="s">
        <v>776</v>
      </c>
      <c r="C232" s="19" t="s">
        <v>39</v>
      </c>
      <c r="D232" s="8">
        <v>97.65</v>
      </c>
      <c r="E232" s="248" t="s">
        <v>40</v>
      </c>
      <c r="F232" s="190" t="s">
        <v>162</v>
      </c>
      <c r="G232" s="245">
        <v>135</v>
      </c>
      <c r="H232" s="246">
        <v>12</v>
      </c>
      <c r="I232" s="230">
        <f>SUM(G232*H232)</f>
        <v>1620</v>
      </c>
      <c r="J232" s="241"/>
      <c r="K232" s="244" t="s">
        <v>1220</v>
      </c>
      <c r="L232" s="6" t="s">
        <v>777</v>
      </c>
    </row>
    <row r="233" spans="1:12" s="240" customFormat="1" ht="49.5" customHeight="1">
      <c r="A233" s="272">
        <v>2</v>
      </c>
      <c r="B233" s="191" t="s">
        <v>776</v>
      </c>
      <c r="C233" s="19" t="s">
        <v>39</v>
      </c>
      <c r="D233" s="8">
        <v>97.65</v>
      </c>
      <c r="E233" s="248" t="s">
        <v>40</v>
      </c>
      <c r="F233" s="190" t="s">
        <v>162</v>
      </c>
      <c r="G233" s="245">
        <v>130</v>
      </c>
      <c r="H233" s="246">
        <v>13</v>
      </c>
      <c r="I233" s="230">
        <f>SUM(G233*H233)</f>
        <v>1690</v>
      </c>
      <c r="J233" s="241"/>
      <c r="K233" s="244" t="s">
        <v>1221</v>
      </c>
      <c r="L233" s="6" t="s">
        <v>777</v>
      </c>
    </row>
    <row r="234" spans="1:12" s="240" customFormat="1" ht="49.5" customHeight="1">
      <c r="A234" s="272">
        <v>3</v>
      </c>
      <c r="B234" s="191" t="s">
        <v>776</v>
      </c>
      <c r="C234" s="19" t="s">
        <v>39</v>
      </c>
      <c r="D234" s="8">
        <v>97.65</v>
      </c>
      <c r="E234" s="248" t="s">
        <v>40</v>
      </c>
      <c r="F234" s="190" t="s">
        <v>162</v>
      </c>
      <c r="G234" s="245"/>
      <c r="H234" s="239"/>
      <c r="I234" s="230"/>
      <c r="J234" s="273">
        <v>4967.5</v>
      </c>
      <c r="K234" s="244" t="s">
        <v>1222</v>
      </c>
      <c r="L234" s="6" t="s">
        <v>777</v>
      </c>
    </row>
    <row r="235" spans="1:12" s="240" customFormat="1" ht="27" customHeight="1">
      <c r="A235" s="302" t="s">
        <v>1159</v>
      </c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</row>
    <row r="236" spans="1:12" s="240" customFormat="1" ht="46.5" customHeight="1">
      <c r="A236" s="181" t="s">
        <v>2</v>
      </c>
      <c r="B236" s="181" t="s">
        <v>0</v>
      </c>
      <c r="C236" s="181" t="s">
        <v>652</v>
      </c>
      <c r="D236" s="181" t="s">
        <v>927</v>
      </c>
      <c r="E236" s="181" t="s">
        <v>928</v>
      </c>
      <c r="F236" s="181" t="s">
        <v>929</v>
      </c>
      <c r="G236" s="181" t="s">
        <v>7</v>
      </c>
      <c r="H236" s="271" t="s">
        <v>930</v>
      </c>
      <c r="I236" s="181" t="s">
        <v>10</v>
      </c>
      <c r="J236" s="181" t="s">
        <v>931</v>
      </c>
      <c r="K236" s="181" t="s">
        <v>932</v>
      </c>
      <c r="L236" s="181" t="s">
        <v>1</v>
      </c>
    </row>
    <row r="237" spans="1:12" s="240" customFormat="1" ht="49.5" customHeight="1">
      <c r="A237" s="272">
        <v>1</v>
      </c>
      <c r="B237" s="216" t="s">
        <v>503</v>
      </c>
      <c r="C237" s="19" t="s">
        <v>504</v>
      </c>
      <c r="D237" s="8">
        <v>102.4</v>
      </c>
      <c r="E237" s="248" t="s">
        <v>502</v>
      </c>
      <c r="F237" s="190" t="s">
        <v>117</v>
      </c>
      <c r="G237" s="245">
        <v>120</v>
      </c>
      <c r="H237" s="246">
        <v>11</v>
      </c>
      <c r="I237" s="230">
        <f>SUM(G237*H237)</f>
        <v>1320</v>
      </c>
      <c r="J237" s="241"/>
      <c r="K237" s="244" t="s">
        <v>1226</v>
      </c>
      <c r="L237" s="7" t="s">
        <v>13</v>
      </c>
    </row>
    <row r="238" spans="1:12" s="240" customFormat="1" ht="49.5" customHeight="1">
      <c r="A238" s="272">
        <v>2</v>
      </c>
      <c r="B238" s="216" t="s">
        <v>561</v>
      </c>
      <c r="C238" s="19" t="s">
        <v>562</v>
      </c>
      <c r="D238" s="8">
        <v>106.4</v>
      </c>
      <c r="E238" s="248" t="s">
        <v>560</v>
      </c>
      <c r="F238" s="190" t="s">
        <v>117</v>
      </c>
      <c r="G238" s="245">
        <v>115</v>
      </c>
      <c r="H238" s="246">
        <v>13</v>
      </c>
      <c r="I238" s="230">
        <f>SUM(G238*H238)</f>
        <v>1495</v>
      </c>
      <c r="J238" s="241"/>
      <c r="K238" s="244" t="s">
        <v>1227</v>
      </c>
      <c r="L238" s="7" t="s">
        <v>13</v>
      </c>
    </row>
    <row r="239" spans="1:12" s="240" customFormat="1" ht="49.5" customHeight="1">
      <c r="A239" s="272">
        <v>3</v>
      </c>
      <c r="B239" s="191" t="s">
        <v>487</v>
      </c>
      <c r="C239" s="19" t="s">
        <v>488</v>
      </c>
      <c r="D239" s="8">
        <v>100.5</v>
      </c>
      <c r="E239" s="248" t="s">
        <v>486</v>
      </c>
      <c r="F239" s="190" t="s">
        <v>767</v>
      </c>
      <c r="G239" s="245"/>
      <c r="H239" s="239"/>
      <c r="I239" s="230"/>
      <c r="J239" s="273">
        <v>4355</v>
      </c>
      <c r="K239" s="244" t="s">
        <v>1228</v>
      </c>
      <c r="L239" s="6" t="s">
        <v>489</v>
      </c>
    </row>
    <row r="240" spans="1:12" s="240" customFormat="1" ht="27" customHeight="1">
      <c r="A240" s="302" t="s">
        <v>1162</v>
      </c>
      <c r="B240" s="303"/>
      <c r="C240" s="303"/>
      <c r="D240" s="303"/>
      <c r="E240" s="303"/>
      <c r="F240" s="303"/>
      <c r="G240" s="303"/>
      <c r="H240" s="303"/>
      <c r="I240" s="303"/>
      <c r="J240" s="303"/>
      <c r="K240" s="303"/>
      <c r="L240" s="303"/>
    </row>
    <row r="241" spans="1:12" s="240" customFormat="1" ht="46.5" customHeight="1">
      <c r="A241" s="181" t="s">
        <v>2</v>
      </c>
      <c r="B241" s="181" t="s">
        <v>0</v>
      </c>
      <c r="C241" s="181" t="s">
        <v>652</v>
      </c>
      <c r="D241" s="181" t="s">
        <v>927</v>
      </c>
      <c r="E241" s="181" t="s">
        <v>928</v>
      </c>
      <c r="F241" s="181" t="s">
        <v>929</v>
      </c>
      <c r="G241" s="181" t="s">
        <v>7</v>
      </c>
      <c r="H241" s="271" t="s">
        <v>930</v>
      </c>
      <c r="I241" s="181" t="s">
        <v>10</v>
      </c>
      <c r="J241" s="181" t="s">
        <v>931</v>
      </c>
      <c r="K241" s="181" t="s">
        <v>932</v>
      </c>
      <c r="L241" s="181" t="s">
        <v>1</v>
      </c>
    </row>
    <row r="242" spans="1:12" s="240" customFormat="1" ht="49.5" customHeight="1">
      <c r="A242" s="272">
        <v>1</v>
      </c>
      <c r="B242" s="191" t="s">
        <v>764</v>
      </c>
      <c r="C242" s="19" t="s">
        <v>765</v>
      </c>
      <c r="D242" s="8">
        <v>116.85</v>
      </c>
      <c r="E242" s="248" t="s">
        <v>766</v>
      </c>
      <c r="F242" s="190" t="s">
        <v>327</v>
      </c>
      <c r="G242" s="245">
        <v>140</v>
      </c>
      <c r="H242" s="246">
        <v>12</v>
      </c>
      <c r="I242" s="230">
        <f>SUM(G242*H242)</f>
        <v>1680</v>
      </c>
      <c r="J242" s="241"/>
      <c r="K242" s="244" t="s">
        <v>1229</v>
      </c>
      <c r="L242" s="7" t="s">
        <v>13</v>
      </c>
    </row>
    <row r="243" spans="1:12" s="240" customFormat="1" ht="49.5" customHeight="1">
      <c r="A243" s="272">
        <v>2</v>
      </c>
      <c r="B243" s="191" t="s">
        <v>764</v>
      </c>
      <c r="C243" s="19" t="s">
        <v>765</v>
      </c>
      <c r="D243" s="8">
        <v>116.85</v>
      </c>
      <c r="E243" s="248" t="s">
        <v>766</v>
      </c>
      <c r="F243" s="190" t="s">
        <v>327</v>
      </c>
      <c r="G243" s="245">
        <v>135</v>
      </c>
      <c r="H243" s="246">
        <v>13</v>
      </c>
      <c r="I243" s="230">
        <f>SUM(G243*H243)</f>
        <v>1755</v>
      </c>
      <c r="J243" s="241"/>
      <c r="K243" s="244" t="s">
        <v>1230</v>
      </c>
      <c r="L243" s="7" t="s">
        <v>13</v>
      </c>
    </row>
    <row r="244" spans="1:12" s="240" customFormat="1" ht="49.5" customHeight="1">
      <c r="A244" s="272">
        <v>3</v>
      </c>
      <c r="B244" s="191" t="s">
        <v>764</v>
      </c>
      <c r="C244" s="19" t="s">
        <v>765</v>
      </c>
      <c r="D244" s="8">
        <v>116.85</v>
      </c>
      <c r="E244" s="248" t="s">
        <v>766</v>
      </c>
      <c r="F244" s="190" t="s">
        <v>327</v>
      </c>
      <c r="G244" s="245"/>
      <c r="H244" s="239"/>
      <c r="I244" s="230"/>
      <c r="J244" s="273">
        <v>5190</v>
      </c>
      <c r="K244" s="244" t="s">
        <v>1231</v>
      </c>
      <c r="L244" s="7" t="s">
        <v>13</v>
      </c>
    </row>
    <row r="245" spans="1:12" s="240" customFormat="1" ht="27" customHeight="1">
      <c r="A245" s="302" t="s">
        <v>1163</v>
      </c>
      <c r="B245" s="303"/>
      <c r="C245" s="303"/>
      <c r="D245" s="303"/>
      <c r="E245" s="303"/>
      <c r="F245" s="303"/>
      <c r="G245" s="303"/>
      <c r="H245" s="303"/>
      <c r="I245" s="303"/>
      <c r="J245" s="303"/>
      <c r="K245" s="303"/>
      <c r="L245" s="303"/>
    </row>
    <row r="246" spans="1:12" s="240" customFormat="1" ht="46.5" customHeight="1">
      <c r="A246" s="181" t="s">
        <v>2</v>
      </c>
      <c r="B246" s="181" t="s">
        <v>0</v>
      </c>
      <c r="C246" s="181" t="s">
        <v>652</v>
      </c>
      <c r="D246" s="181" t="s">
        <v>927</v>
      </c>
      <c r="E246" s="181" t="s">
        <v>928</v>
      </c>
      <c r="F246" s="181" t="s">
        <v>929</v>
      </c>
      <c r="G246" s="181" t="s">
        <v>7</v>
      </c>
      <c r="H246" s="271" t="s">
        <v>930</v>
      </c>
      <c r="I246" s="181" t="s">
        <v>10</v>
      </c>
      <c r="J246" s="181" t="s">
        <v>931</v>
      </c>
      <c r="K246" s="181" t="s">
        <v>932</v>
      </c>
      <c r="L246" s="181" t="s">
        <v>1</v>
      </c>
    </row>
    <row r="247" spans="1:12" s="240" customFormat="1" ht="49.5" customHeight="1">
      <c r="A247" s="272">
        <v>1</v>
      </c>
      <c r="B247" s="191" t="s">
        <v>14</v>
      </c>
      <c r="C247" s="19" t="s">
        <v>15</v>
      </c>
      <c r="D247" s="8">
        <v>133.9</v>
      </c>
      <c r="E247" s="248" t="s">
        <v>16</v>
      </c>
      <c r="F247" s="190" t="s">
        <v>118</v>
      </c>
      <c r="G247" s="245">
        <v>167.5</v>
      </c>
      <c r="H247" s="246">
        <v>13</v>
      </c>
      <c r="I247" s="230">
        <f>SUM(G247*H247)</f>
        <v>2177.5</v>
      </c>
      <c r="J247" s="241"/>
      <c r="K247" s="244" t="s">
        <v>1232</v>
      </c>
      <c r="L247" s="6" t="s">
        <v>119</v>
      </c>
    </row>
    <row r="248" spans="1:12" s="240" customFormat="1" ht="49.5" customHeight="1">
      <c r="A248" s="272">
        <v>2</v>
      </c>
      <c r="B248" s="191" t="s">
        <v>14</v>
      </c>
      <c r="C248" s="19" t="s">
        <v>15</v>
      </c>
      <c r="D248" s="8">
        <v>133.9</v>
      </c>
      <c r="E248" s="248" t="s">
        <v>16</v>
      </c>
      <c r="F248" s="190" t="s">
        <v>118</v>
      </c>
      <c r="G248" s="245"/>
      <c r="H248" s="239"/>
      <c r="I248" s="230"/>
      <c r="J248" s="273">
        <v>6402.5</v>
      </c>
      <c r="K248" s="244" t="s">
        <v>1231</v>
      </c>
      <c r="L248" s="6" t="s">
        <v>119</v>
      </c>
    </row>
    <row r="249" spans="1:12" s="240" customFormat="1" ht="27" customHeight="1">
      <c r="A249" s="302" t="s">
        <v>1165</v>
      </c>
      <c r="B249" s="303"/>
      <c r="C249" s="303"/>
      <c r="D249" s="303"/>
      <c r="E249" s="303"/>
      <c r="F249" s="303"/>
      <c r="G249" s="303"/>
      <c r="H249" s="303"/>
      <c r="I249" s="303"/>
      <c r="J249" s="303"/>
      <c r="K249" s="303"/>
      <c r="L249" s="303"/>
    </row>
    <row r="250" spans="1:12" s="240" customFormat="1" ht="27" customHeight="1">
      <c r="A250" s="302" t="s">
        <v>1166</v>
      </c>
      <c r="B250" s="303"/>
      <c r="C250" s="303"/>
      <c r="D250" s="303"/>
      <c r="E250" s="303"/>
      <c r="F250" s="303"/>
      <c r="G250" s="303"/>
      <c r="H250" s="303"/>
      <c r="I250" s="303"/>
      <c r="J250" s="303"/>
      <c r="K250" s="303"/>
      <c r="L250" s="303"/>
    </row>
    <row r="251" spans="1:12" s="240" customFormat="1" ht="46.5" customHeight="1">
      <c r="A251" s="181" t="s">
        <v>2</v>
      </c>
      <c r="B251" s="181" t="s">
        <v>0</v>
      </c>
      <c r="C251" s="181" t="s">
        <v>652</v>
      </c>
      <c r="D251" s="181" t="s">
        <v>927</v>
      </c>
      <c r="E251" s="181" t="s">
        <v>928</v>
      </c>
      <c r="F251" s="181" t="s">
        <v>929</v>
      </c>
      <c r="G251" s="181" t="s">
        <v>7</v>
      </c>
      <c r="H251" s="271" t="s">
        <v>930</v>
      </c>
      <c r="I251" s="181" t="s">
        <v>10</v>
      </c>
      <c r="J251" s="181" t="s">
        <v>931</v>
      </c>
      <c r="K251" s="181" t="s">
        <v>932</v>
      </c>
      <c r="L251" s="181" t="s">
        <v>1</v>
      </c>
    </row>
    <row r="252" spans="1:12" s="240" customFormat="1" ht="49.5" customHeight="1">
      <c r="A252" s="272">
        <v>1</v>
      </c>
      <c r="B252" s="191" t="s">
        <v>70</v>
      </c>
      <c r="C252" s="19" t="s">
        <v>219</v>
      </c>
      <c r="D252" s="8">
        <v>74.8</v>
      </c>
      <c r="E252" s="248" t="s">
        <v>71</v>
      </c>
      <c r="F252" s="190" t="s">
        <v>117</v>
      </c>
      <c r="G252" s="245">
        <v>85</v>
      </c>
      <c r="H252" s="246">
        <v>13</v>
      </c>
      <c r="I252" s="230">
        <f>SUM(G252*H252)</f>
        <v>1105</v>
      </c>
      <c r="J252" s="241"/>
      <c r="K252" s="244" t="s">
        <v>1233</v>
      </c>
      <c r="L252" s="6" t="s">
        <v>218</v>
      </c>
    </row>
    <row r="253" spans="1:12" s="240" customFormat="1" ht="49.5" customHeight="1">
      <c r="A253" s="272">
        <v>2</v>
      </c>
      <c r="B253" s="191" t="s">
        <v>70</v>
      </c>
      <c r="C253" s="19" t="s">
        <v>219</v>
      </c>
      <c r="D253" s="8">
        <v>74.8</v>
      </c>
      <c r="E253" s="248" t="s">
        <v>71</v>
      </c>
      <c r="F253" s="190" t="s">
        <v>117</v>
      </c>
      <c r="G253" s="245"/>
      <c r="H253" s="239"/>
      <c r="I253" s="230"/>
      <c r="J253" s="273">
        <v>3230</v>
      </c>
      <c r="K253" s="244" t="s">
        <v>1234</v>
      </c>
      <c r="L253" s="6" t="s">
        <v>218</v>
      </c>
    </row>
    <row r="254" spans="1:12" s="240" customFormat="1" ht="27" customHeight="1">
      <c r="A254" s="302" t="s">
        <v>1167</v>
      </c>
      <c r="B254" s="303"/>
      <c r="C254" s="303"/>
      <c r="D254" s="303"/>
      <c r="E254" s="303"/>
      <c r="F254" s="303"/>
      <c r="G254" s="303"/>
      <c r="H254" s="303"/>
      <c r="I254" s="303"/>
      <c r="J254" s="303"/>
      <c r="K254" s="303"/>
      <c r="L254" s="303"/>
    </row>
    <row r="255" spans="1:12" s="240" customFormat="1" ht="46.5" customHeight="1">
      <c r="A255" s="181" t="s">
        <v>2</v>
      </c>
      <c r="B255" s="181" t="s">
        <v>0</v>
      </c>
      <c r="C255" s="181" t="s">
        <v>652</v>
      </c>
      <c r="D255" s="181" t="s">
        <v>927</v>
      </c>
      <c r="E255" s="181" t="s">
        <v>928</v>
      </c>
      <c r="F255" s="181" t="s">
        <v>929</v>
      </c>
      <c r="G255" s="181" t="s">
        <v>7</v>
      </c>
      <c r="H255" s="271" t="s">
        <v>930</v>
      </c>
      <c r="I255" s="181" t="s">
        <v>10</v>
      </c>
      <c r="J255" s="181" t="s">
        <v>931</v>
      </c>
      <c r="K255" s="181" t="s">
        <v>932</v>
      </c>
      <c r="L255" s="181" t="s">
        <v>1</v>
      </c>
    </row>
    <row r="256" spans="1:12" s="240" customFormat="1" ht="49.5" customHeight="1">
      <c r="A256" s="272">
        <v>1</v>
      </c>
      <c r="B256" s="191" t="s">
        <v>772</v>
      </c>
      <c r="C256" s="19" t="s">
        <v>773</v>
      </c>
      <c r="D256" s="8">
        <v>85</v>
      </c>
      <c r="E256" s="248" t="s">
        <v>774</v>
      </c>
      <c r="F256" s="190" t="s">
        <v>118</v>
      </c>
      <c r="G256" s="245">
        <v>115</v>
      </c>
      <c r="H256" s="246">
        <v>13</v>
      </c>
      <c r="I256" s="230">
        <f>SUM(G256*H256)</f>
        <v>1495</v>
      </c>
      <c r="J256" s="241"/>
      <c r="K256" s="244" t="s">
        <v>1235</v>
      </c>
      <c r="L256" s="6" t="s">
        <v>19</v>
      </c>
    </row>
    <row r="257" spans="1:12" s="240" customFormat="1" ht="49.5" customHeight="1">
      <c r="A257" s="272">
        <v>2</v>
      </c>
      <c r="B257" s="191" t="s">
        <v>772</v>
      </c>
      <c r="C257" s="19" t="s">
        <v>773</v>
      </c>
      <c r="D257" s="8">
        <v>85</v>
      </c>
      <c r="E257" s="248" t="s">
        <v>774</v>
      </c>
      <c r="F257" s="190" t="s">
        <v>118</v>
      </c>
      <c r="G257" s="245"/>
      <c r="H257" s="239"/>
      <c r="I257" s="230"/>
      <c r="J257" s="273">
        <v>4225</v>
      </c>
      <c r="K257" s="244" t="s">
        <v>1236</v>
      </c>
      <c r="L257" s="6" t="s">
        <v>19</v>
      </c>
    </row>
    <row r="258" spans="1:12" s="240" customFormat="1" ht="27" customHeight="1">
      <c r="A258" s="302" t="s">
        <v>1171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</row>
    <row r="259" spans="1:12" s="240" customFormat="1" ht="46.5" customHeight="1">
      <c r="A259" s="181" t="s">
        <v>2</v>
      </c>
      <c r="B259" s="181" t="s">
        <v>0</v>
      </c>
      <c r="C259" s="181" t="s">
        <v>652</v>
      </c>
      <c r="D259" s="181" t="s">
        <v>927</v>
      </c>
      <c r="E259" s="181" t="s">
        <v>928</v>
      </c>
      <c r="F259" s="181" t="s">
        <v>929</v>
      </c>
      <c r="G259" s="181" t="s">
        <v>7</v>
      </c>
      <c r="H259" s="271" t="s">
        <v>930</v>
      </c>
      <c r="I259" s="181" t="s">
        <v>10</v>
      </c>
      <c r="J259" s="181" t="s">
        <v>931</v>
      </c>
      <c r="K259" s="181" t="s">
        <v>932</v>
      </c>
      <c r="L259" s="181" t="s">
        <v>1</v>
      </c>
    </row>
    <row r="260" spans="1:12" s="240" customFormat="1" ht="49.5" customHeight="1">
      <c r="A260" s="272">
        <v>1</v>
      </c>
      <c r="B260" s="191" t="s">
        <v>776</v>
      </c>
      <c r="C260" s="19" t="s">
        <v>39</v>
      </c>
      <c r="D260" s="8">
        <v>97.65</v>
      </c>
      <c r="E260" s="248" t="s">
        <v>40</v>
      </c>
      <c r="F260" s="190" t="s">
        <v>162</v>
      </c>
      <c r="G260" s="245">
        <v>135</v>
      </c>
      <c r="H260" s="246">
        <v>12</v>
      </c>
      <c r="I260" s="230">
        <f>SUM(G260*H260)</f>
        <v>1620</v>
      </c>
      <c r="J260" s="241"/>
      <c r="K260" s="244" t="s">
        <v>1217</v>
      </c>
      <c r="L260" s="6" t="s">
        <v>777</v>
      </c>
    </row>
    <row r="261" spans="1:12" s="240" customFormat="1" ht="49.5" customHeight="1">
      <c r="A261" s="272">
        <v>2</v>
      </c>
      <c r="B261" s="191" t="s">
        <v>776</v>
      </c>
      <c r="C261" s="19" t="s">
        <v>39</v>
      </c>
      <c r="D261" s="8">
        <v>97.65</v>
      </c>
      <c r="E261" s="248" t="s">
        <v>40</v>
      </c>
      <c r="F261" s="190" t="s">
        <v>162</v>
      </c>
      <c r="G261" s="245">
        <v>130</v>
      </c>
      <c r="H261" s="246">
        <v>13</v>
      </c>
      <c r="I261" s="230">
        <f>SUM(G261*H261)</f>
        <v>1690</v>
      </c>
      <c r="J261" s="241"/>
      <c r="K261" s="244" t="s">
        <v>1218</v>
      </c>
      <c r="L261" s="6" t="s">
        <v>777</v>
      </c>
    </row>
    <row r="262" spans="1:12" s="240" customFormat="1" ht="49.5" customHeight="1">
      <c r="A262" s="272">
        <v>3</v>
      </c>
      <c r="B262" s="191" t="s">
        <v>776</v>
      </c>
      <c r="C262" s="19" t="s">
        <v>39</v>
      </c>
      <c r="D262" s="8">
        <v>97.65</v>
      </c>
      <c r="E262" s="248" t="s">
        <v>40</v>
      </c>
      <c r="F262" s="190" t="s">
        <v>162</v>
      </c>
      <c r="G262" s="245"/>
      <c r="H262" s="239"/>
      <c r="I262" s="230"/>
      <c r="J262" s="273">
        <v>4967.5</v>
      </c>
      <c r="K262" s="244" t="s">
        <v>1219</v>
      </c>
      <c r="L262" s="6" t="s">
        <v>777</v>
      </c>
    </row>
    <row r="263" spans="1:12" s="240" customFormat="1" ht="27" customHeight="1">
      <c r="A263" s="302" t="s">
        <v>1168</v>
      </c>
      <c r="B263" s="303"/>
      <c r="C263" s="303"/>
      <c r="D263" s="303"/>
      <c r="E263" s="303"/>
      <c r="F263" s="303"/>
      <c r="G263" s="303"/>
      <c r="H263" s="303"/>
      <c r="I263" s="303"/>
      <c r="J263" s="303"/>
      <c r="K263" s="303"/>
      <c r="L263" s="303"/>
    </row>
    <row r="264" spans="1:12" s="240" customFormat="1" ht="46.5" customHeight="1">
      <c r="A264" s="181" t="s">
        <v>2</v>
      </c>
      <c r="B264" s="181" t="s">
        <v>0</v>
      </c>
      <c r="C264" s="181" t="s">
        <v>652</v>
      </c>
      <c r="D264" s="181" t="s">
        <v>927</v>
      </c>
      <c r="E264" s="181" t="s">
        <v>928</v>
      </c>
      <c r="F264" s="181" t="s">
        <v>929</v>
      </c>
      <c r="G264" s="181" t="s">
        <v>7</v>
      </c>
      <c r="H264" s="271" t="s">
        <v>930</v>
      </c>
      <c r="I264" s="181" t="s">
        <v>10</v>
      </c>
      <c r="J264" s="181" t="s">
        <v>931</v>
      </c>
      <c r="K264" s="181" t="s">
        <v>932</v>
      </c>
      <c r="L264" s="181" t="s">
        <v>1</v>
      </c>
    </row>
    <row r="265" spans="1:12" s="240" customFormat="1" ht="49.5" customHeight="1">
      <c r="A265" s="272">
        <v>1</v>
      </c>
      <c r="B265" s="216" t="s">
        <v>503</v>
      </c>
      <c r="C265" s="19" t="s">
        <v>504</v>
      </c>
      <c r="D265" s="8">
        <v>102.4</v>
      </c>
      <c r="E265" s="248" t="s">
        <v>502</v>
      </c>
      <c r="F265" s="190" t="s">
        <v>117</v>
      </c>
      <c r="G265" s="245">
        <v>120</v>
      </c>
      <c r="H265" s="246">
        <v>11</v>
      </c>
      <c r="I265" s="230">
        <f>SUM(G265*H265)</f>
        <v>1320</v>
      </c>
      <c r="J265" s="241"/>
      <c r="K265" s="244" t="s">
        <v>1237</v>
      </c>
      <c r="L265" s="7" t="s">
        <v>13</v>
      </c>
    </row>
    <row r="266" spans="1:12" s="240" customFormat="1" ht="49.5" customHeight="1">
      <c r="A266" s="272">
        <v>2</v>
      </c>
      <c r="B266" s="216" t="s">
        <v>561</v>
      </c>
      <c r="C266" s="19" t="s">
        <v>562</v>
      </c>
      <c r="D266" s="8">
        <v>106.4</v>
      </c>
      <c r="E266" s="248" t="s">
        <v>560</v>
      </c>
      <c r="F266" s="190" t="s">
        <v>117</v>
      </c>
      <c r="G266" s="245">
        <v>115</v>
      </c>
      <c r="H266" s="246">
        <v>13</v>
      </c>
      <c r="I266" s="230">
        <f>SUM(G266*H266)</f>
        <v>1495</v>
      </c>
      <c r="J266" s="241"/>
      <c r="K266" s="244" t="s">
        <v>1238</v>
      </c>
      <c r="L266" s="7" t="s">
        <v>13</v>
      </c>
    </row>
    <row r="267" spans="1:12" s="240" customFormat="1" ht="49.5" customHeight="1">
      <c r="A267" s="272">
        <v>3</v>
      </c>
      <c r="B267" s="216" t="s">
        <v>561</v>
      </c>
      <c r="C267" s="19" t="s">
        <v>562</v>
      </c>
      <c r="D267" s="8">
        <v>106.4</v>
      </c>
      <c r="E267" s="248" t="s">
        <v>560</v>
      </c>
      <c r="F267" s="190" t="s">
        <v>117</v>
      </c>
      <c r="G267" s="245"/>
      <c r="H267" s="239"/>
      <c r="I267" s="230"/>
      <c r="J267" s="273">
        <v>4225</v>
      </c>
      <c r="K267" s="244" t="s">
        <v>1228</v>
      </c>
      <c r="L267" s="7" t="s">
        <v>13</v>
      </c>
    </row>
    <row r="268" spans="1:12" s="240" customFormat="1" ht="27" customHeight="1">
      <c r="A268" s="302" t="s">
        <v>1177</v>
      </c>
      <c r="B268" s="303"/>
      <c r="C268" s="303"/>
      <c r="D268" s="303"/>
      <c r="E268" s="303"/>
      <c r="F268" s="303"/>
      <c r="G268" s="303"/>
      <c r="H268" s="303"/>
      <c r="I268" s="303"/>
      <c r="J268" s="303"/>
      <c r="K268" s="303"/>
      <c r="L268" s="303"/>
    </row>
    <row r="269" spans="1:12" s="240" customFormat="1" ht="46.5" customHeight="1">
      <c r="A269" s="181" t="s">
        <v>2</v>
      </c>
      <c r="B269" s="181" t="s">
        <v>0</v>
      </c>
      <c r="C269" s="181" t="s">
        <v>652</v>
      </c>
      <c r="D269" s="181" t="s">
        <v>927</v>
      </c>
      <c r="E269" s="181" t="s">
        <v>928</v>
      </c>
      <c r="F269" s="181" t="s">
        <v>929</v>
      </c>
      <c r="G269" s="181" t="s">
        <v>7</v>
      </c>
      <c r="H269" s="271" t="s">
        <v>930</v>
      </c>
      <c r="I269" s="181" t="s">
        <v>10</v>
      </c>
      <c r="J269" s="181" t="s">
        <v>931</v>
      </c>
      <c r="K269" s="181" t="s">
        <v>932</v>
      </c>
      <c r="L269" s="181" t="s">
        <v>1</v>
      </c>
    </row>
    <row r="270" spans="1:12" s="240" customFormat="1" ht="49.5" customHeight="1">
      <c r="A270" s="272">
        <v>1</v>
      </c>
      <c r="B270" s="216" t="s">
        <v>557</v>
      </c>
      <c r="C270" s="19" t="s">
        <v>558</v>
      </c>
      <c r="D270" s="8">
        <v>113.7</v>
      </c>
      <c r="E270" s="249" t="s">
        <v>556</v>
      </c>
      <c r="F270" s="190" t="s">
        <v>118</v>
      </c>
      <c r="G270" s="245">
        <v>130</v>
      </c>
      <c r="H270" s="246">
        <v>13</v>
      </c>
      <c r="I270" s="230">
        <f>SUM(G270*H270)</f>
        <v>1690</v>
      </c>
      <c r="J270" s="241"/>
      <c r="K270" s="244" t="s">
        <v>1239</v>
      </c>
      <c r="L270" s="7" t="s">
        <v>19</v>
      </c>
    </row>
    <row r="271" spans="1:12" s="240" customFormat="1" ht="49.5" customHeight="1">
      <c r="A271" s="272">
        <v>2</v>
      </c>
      <c r="B271" s="216" t="s">
        <v>557</v>
      </c>
      <c r="C271" s="19" t="s">
        <v>558</v>
      </c>
      <c r="D271" s="8">
        <v>113.7</v>
      </c>
      <c r="E271" s="249" t="s">
        <v>556</v>
      </c>
      <c r="F271" s="190" t="s">
        <v>118</v>
      </c>
      <c r="G271" s="245"/>
      <c r="H271" s="239"/>
      <c r="I271" s="230"/>
      <c r="J271" s="273">
        <v>4940</v>
      </c>
      <c r="K271" s="244" t="s">
        <v>1240</v>
      </c>
      <c r="L271" s="7" t="s">
        <v>19</v>
      </c>
    </row>
    <row r="272" spans="1:12" s="240" customFormat="1" ht="27" customHeight="1">
      <c r="A272" s="302" t="s">
        <v>1174</v>
      </c>
      <c r="B272" s="303"/>
      <c r="C272" s="303"/>
      <c r="D272" s="303"/>
      <c r="E272" s="303"/>
      <c r="F272" s="303"/>
      <c r="G272" s="303"/>
      <c r="H272" s="303"/>
      <c r="I272" s="303"/>
      <c r="J272" s="303"/>
      <c r="K272" s="303"/>
      <c r="L272" s="303"/>
    </row>
    <row r="273" spans="1:12" s="240" customFormat="1" ht="27" customHeight="1">
      <c r="A273" s="302" t="s">
        <v>1175</v>
      </c>
      <c r="B273" s="303"/>
      <c r="C273" s="303"/>
      <c r="D273" s="303"/>
      <c r="E273" s="303"/>
      <c r="F273" s="303"/>
      <c r="G273" s="303"/>
      <c r="H273" s="303"/>
      <c r="I273" s="303"/>
      <c r="J273" s="303"/>
      <c r="K273" s="303"/>
      <c r="L273" s="303"/>
    </row>
    <row r="274" spans="1:12" s="240" customFormat="1" ht="46.5" customHeight="1">
      <c r="A274" s="181" t="s">
        <v>2</v>
      </c>
      <c r="B274" s="181" t="s">
        <v>0</v>
      </c>
      <c r="C274" s="181" t="s">
        <v>652</v>
      </c>
      <c r="D274" s="181" t="s">
        <v>927</v>
      </c>
      <c r="E274" s="181" t="s">
        <v>928</v>
      </c>
      <c r="F274" s="181" t="s">
        <v>929</v>
      </c>
      <c r="G274" s="181" t="s">
        <v>7</v>
      </c>
      <c r="H274" s="271" t="s">
        <v>930</v>
      </c>
      <c r="I274" s="181" t="s">
        <v>10</v>
      </c>
      <c r="J274" s="181" t="s">
        <v>931</v>
      </c>
      <c r="K274" s="181" t="s">
        <v>932</v>
      </c>
      <c r="L274" s="181" t="s">
        <v>1</v>
      </c>
    </row>
    <row r="275" spans="1:12" s="240" customFormat="1" ht="49.5" customHeight="1">
      <c r="A275" s="272">
        <v>1</v>
      </c>
      <c r="B275" s="191" t="s">
        <v>70</v>
      </c>
      <c r="C275" s="19" t="s">
        <v>219</v>
      </c>
      <c r="D275" s="8">
        <v>74.8</v>
      </c>
      <c r="E275" s="248" t="s">
        <v>71</v>
      </c>
      <c r="F275" s="190" t="s">
        <v>117</v>
      </c>
      <c r="G275" s="245">
        <v>85</v>
      </c>
      <c r="H275" s="246">
        <v>13</v>
      </c>
      <c r="I275" s="230">
        <f>SUM(G275*H275)</f>
        <v>1105</v>
      </c>
      <c r="J275" s="241"/>
      <c r="K275" s="244" t="s">
        <v>1241</v>
      </c>
      <c r="L275" s="6" t="s">
        <v>218</v>
      </c>
    </row>
    <row r="276" spans="1:12" s="240" customFormat="1" ht="49.5" customHeight="1">
      <c r="A276" s="272">
        <v>2</v>
      </c>
      <c r="B276" s="191" t="s">
        <v>70</v>
      </c>
      <c r="C276" s="19" t="s">
        <v>219</v>
      </c>
      <c r="D276" s="8">
        <v>74.8</v>
      </c>
      <c r="E276" s="248" t="s">
        <v>71</v>
      </c>
      <c r="F276" s="190" t="s">
        <v>117</v>
      </c>
      <c r="G276" s="245"/>
      <c r="H276" s="239"/>
      <c r="I276" s="230"/>
      <c r="J276" s="273">
        <v>3230</v>
      </c>
      <c r="K276" s="244" t="s">
        <v>1242</v>
      </c>
      <c r="L276" s="6" t="s">
        <v>218</v>
      </c>
    </row>
    <row r="277" spans="1:12" s="240" customFormat="1" ht="27" customHeight="1">
      <c r="A277" s="302" t="s">
        <v>1169</v>
      </c>
      <c r="B277" s="303"/>
      <c r="C277" s="303"/>
      <c r="D277" s="303"/>
      <c r="E277" s="303"/>
      <c r="F277" s="303"/>
      <c r="G277" s="303"/>
      <c r="H277" s="303"/>
      <c r="I277" s="303"/>
      <c r="J277" s="303"/>
      <c r="K277" s="303"/>
      <c r="L277" s="303"/>
    </row>
    <row r="278" spans="1:12" s="240" customFormat="1" ht="46.5" customHeight="1">
      <c r="A278" s="181" t="s">
        <v>2</v>
      </c>
      <c r="B278" s="181" t="s">
        <v>0</v>
      </c>
      <c r="C278" s="181" t="s">
        <v>652</v>
      </c>
      <c r="D278" s="181" t="s">
        <v>927</v>
      </c>
      <c r="E278" s="181" t="s">
        <v>928</v>
      </c>
      <c r="F278" s="181" t="s">
        <v>929</v>
      </c>
      <c r="G278" s="181" t="s">
        <v>7</v>
      </c>
      <c r="H278" s="271" t="s">
        <v>930</v>
      </c>
      <c r="I278" s="181" t="s">
        <v>10</v>
      </c>
      <c r="J278" s="181" t="s">
        <v>931</v>
      </c>
      <c r="K278" s="181" t="s">
        <v>932</v>
      </c>
      <c r="L278" s="181" t="s">
        <v>1</v>
      </c>
    </row>
    <row r="279" spans="1:12" s="240" customFormat="1" ht="49.5" customHeight="1">
      <c r="A279" s="272">
        <v>1</v>
      </c>
      <c r="B279" s="191" t="s">
        <v>510</v>
      </c>
      <c r="C279" s="19" t="s">
        <v>511</v>
      </c>
      <c r="D279" s="8">
        <v>86.6</v>
      </c>
      <c r="E279" s="248" t="s">
        <v>509</v>
      </c>
      <c r="F279" s="190" t="s">
        <v>512</v>
      </c>
      <c r="G279" s="245">
        <v>100</v>
      </c>
      <c r="H279" s="246">
        <v>12</v>
      </c>
      <c r="I279" s="230">
        <f>SUM(G279*H279)</f>
        <v>1200</v>
      </c>
      <c r="J279" s="241"/>
      <c r="K279" s="244" t="s">
        <v>1243</v>
      </c>
      <c r="L279" s="6" t="s">
        <v>13</v>
      </c>
    </row>
    <row r="280" spans="1:12" s="240" customFormat="1" ht="49.5" customHeight="1">
      <c r="A280" s="272">
        <v>2</v>
      </c>
      <c r="B280" s="191" t="s">
        <v>510</v>
      </c>
      <c r="C280" s="19" t="s">
        <v>511</v>
      </c>
      <c r="D280" s="8">
        <v>86.6</v>
      </c>
      <c r="E280" s="248" t="s">
        <v>509</v>
      </c>
      <c r="F280" s="190" t="s">
        <v>512</v>
      </c>
      <c r="G280" s="245">
        <v>97.5</v>
      </c>
      <c r="H280" s="246">
        <v>13</v>
      </c>
      <c r="I280" s="230">
        <f>SUM(G280*H280)</f>
        <v>1267.5</v>
      </c>
      <c r="J280" s="241"/>
      <c r="K280" s="244" t="s">
        <v>1244</v>
      </c>
      <c r="L280" s="6" t="s">
        <v>13</v>
      </c>
    </row>
    <row r="281" spans="1:12" s="240" customFormat="1" ht="49.5" customHeight="1">
      <c r="A281" s="272">
        <v>3</v>
      </c>
      <c r="B281" s="191" t="s">
        <v>510</v>
      </c>
      <c r="C281" s="19" t="s">
        <v>511</v>
      </c>
      <c r="D281" s="8">
        <v>86.6</v>
      </c>
      <c r="E281" s="248" t="s">
        <v>509</v>
      </c>
      <c r="F281" s="190" t="s">
        <v>512</v>
      </c>
      <c r="G281" s="245"/>
      <c r="H281" s="239"/>
      <c r="I281" s="230"/>
      <c r="J281" s="273">
        <v>3735</v>
      </c>
      <c r="K281" s="244" t="s">
        <v>1245</v>
      </c>
      <c r="L281" s="6" t="s">
        <v>13</v>
      </c>
    </row>
    <row r="282" spans="1:12" s="240" customFormat="1" ht="27" customHeight="1">
      <c r="A282" s="302" t="s">
        <v>1172</v>
      </c>
      <c r="B282" s="303"/>
      <c r="C282" s="303"/>
      <c r="D282" s="303"/>
      <c r="E282" s="303"/>
      <c r="F282" s="303"/>
      <c r="G282" s="303"/>
      <c r="H282" s="303"/>
      <c r="I282" s="303"/>
      <c r="J282" s="303"/>
      <c r="K282" s="303"/>
      <c r="L282" s="303"/>
    </row>
    <row r="283" spans="1:12" s="240" customFormat="1" ht="46.5" customHeight="1">
      <c r="A283" s="181" t="s">
        <v>2</v>
      </c>
      <c r="B283" s="181" t="s">
        <v>0</v>
      </c>
      <c r="C283" s="181" t="s">
        <v>652</v>
      </c>
      <c r="D283" s="181" t="s">
        <v>927</v>
      </c>
      <c r="E283" s="181" t="s">
        <v>928</v>
      </c>
      <c r="F283" s="181" t="s">
        <v>929</v>
      </c>
      <c r="G283" s="181" t="s">
        <v>7</v>
      </c>
      <c r="H283" s="271" t="s">
        <v>930</v>
      </c>
      <c r="I283" s="181" t="s">
        <v>10</v>
      </c>
      <c r="J283" s="181" t="s">
        <v>931</v>
      </c>
      <c r="K283" s="181" t="s">
        <v>932</v>
      </c>
      <c r="L283" s="181" t="s">
        <v>1</v>
      </c>
    </row>
    <row r="284" spans="1:12" s="240" customFormat="1" ht="49.5" customHeight="1">
      <c r="A284" s="272">
        <v>1</v>
      </c>
      <c r="B284" s="191" t="s">
        <v>44</v>
      </c>
      <c r="C284" s="19" t="s">
        <v>45</v>
      </c>
      <c r="D284" s="8">
        <v>93.45</v>
      </c>
      <c r="E284" s="248" t="s">
        <v>46</v>
      </c>
      <c r="F284" s="190" t="s">
        <v>131</v>
      </c>
      <c r="G284" s="245">
        <v>112.5</v>
      </c>
      <c r="H284" s="246">
        <v>13</v>
      </c>
      <c r="I284" s="230">
        <f>SUM(G284*H284)</f>
        <v>1462.5</v>
      </c>
      <c r="J284" s="241"/>
      <c r="K284" s="244" t="s">
        <v>1244</v>
      </c>
      <c r="L284" s="6" t="s">
        <v>13</v>
      </c>
    </row>
    <row r="285" spans="1:12" s="240" customFormat="1" ht="49.5" customHeight="1">
      <c r="A285" s="272">
        <v>2</v>
      </c>
      <c r="B285" s="191" t="s">
        <v>44</v>
      </c>
      <c r="C285" s="19" t="s">
        <v>45</v>
      </c>
      <c r="D285" s="8">
        <v>93.45</v>
      </c>
      <c r="E285" s="248" t="s">
        <v>46</v>
      </c>
      <c r="F285" s="190" t="s">
        <v>131</v>
      </c>
      <c r="G285" s="245"/>
      <c r="H285" s="239"/>
      <c r="I285" s="230"/>
      <c r="J285" s="273">
        <v>4355</v>
      </c>
      <c r="K285" s="244" t="s">
        <v>1245</v>
      </c>
      <c r="L285" s="6" t="s">
        <v>13</v>
      </c>
    </row>
    <row r="286" spans="1:12" s="240" customFormat="1" ht="27" customHeight="1">
      <c r="A286" s="302" t="s">
        <v>1176</v>
      </c>
      <c r="B286" s="303"/>
      <c r="C286" s="303"/>
      <c r="D286" s="303"/>
      <c r="E286" s="303"/>
      <c r="F286" s="303"/>
      <c r="G286" s="303"/>
      <c r="H286" s="303"/>
      <c r="I286" s="303"/>
      <c r="J286" s="303"/>
      <c r="K286" s="303"/>
      <c r="L286" s="303"/>
    </row>
    <row r="287" spans="1:12" s="240" customFormat="1" ht="46.5" customHeight="1">
      <c r="A287" s="181" t="s">
        <v>2</v>
      </c>
      <c r="B287" s="181" t="s">
        <v>0</v>
      </c>
      <c r="C287" s="181" t="s">
        <v>652</v>
      </c>
      <c r="D287" s="181" t="s">
        <v>927</v>
      </c>
      <c r="E287" s="181" t="s">
        <v>928</v>
      </c>
      <c r="F287" s="181" t="s">
        <v>929</v>
      </c>
      <c r="G287" s="181" t="s">
        <v>7</v>
      </c>
      <c r="H287" s="271" t="s">
        <v>930</v>
      </c>
      <c r="I287" s="181" t="s">
        <v>10</v>
      </c>
      <c r="J287" s="181" t="s">
        <v>931</v>
      </c>
      <c r="K287" s="181" t="s">
        <v>932</v>
      </c>
      <c r="L287" s="181" t="s">
        <v>1</v>
      </c>
    </row>
    <row r="288" spans="1:12" s="240" customFormat="1" ht="49.5" customHeight="1">
      <c r="A288" s="272">
        <v>1</v>
      </c>
      <c r="B288" s="216" t="s">
        <v>557</v>
      </c>
      <c r="C288" s="19" t="s">
        <v>558</v>
      </c>
      <c r="D288" s="8">
        <v>113.7</v>
      </c>
      <c r="E288" s="249" t="s">
        <v>556</v>
      </c>
      <c r="F288" s="190" t="s">
        <v>118</v>
      </c>
      <c r="G288" s="245">
        <v>130</v>
      </c>
      <c r="H288" s="246">
        <v>13</v>
      </c>
      <c r="I288" s="230">
        <f>SUM(G288*H288)</f>
        <v>1690</v>
      </c>
      <c r="J288" s="241"/>
      <c r="K288" s="244" t="s">
        <v>1246</v>
      </c>
      <c r="L288" s="7" t="s">
        <v>19</v>
      </c>
    </row>
    <row r="289" spans="1:12" s="240" customFormat="1" ht="49.5" customHeight="1">
      <c r="A289" s="272">
        <v>2</v>
      </c>
      <c r="B289" s="216" t="s">
        <v>557</v>
      </c>
      <c r="C289" s="19" t="s">
        <v>558</v>
      </c>
      <c r="D289" s="8">
        <v>113.7</v>
      </c>
      <c r="E289" s="249" t="s">
        <v>556</v>
      </c>
      <c r="F289" s="190" t="s">
        <v>118</v>
      </c>
      <c r="G289" s="245"/>
      <c r="H289" s="239"/>
      <c r="I289" s="230"/>
      <c r="J289" s="273">
        <v>4940</v>
      </c>
      <c r="K289" s="244" t="s">
        <v>1247</v>
      </c>
      <c r="L289" s="7" t="s">
        <v>19</v>
      </c>
    </row>
    <row r="290" spans="1:12" s="240" customFormat="1" ht="27" customHeight="1">
      <c r="A290" s="302" t="s">
        <v>1178</v>
      </c>
      <c r="B290" s="303"/>
      <c r="C290" s="303"/>
      <c r="D290" s="303"/>
      <c r="E290" s="303"/>
      <c r="F290" s="303"/>
      <c r="G290" s="303"/>
      <c r="H290" s="303"/>
      <c r="I290" s="303"/>
      <c r="J290" s="303"/>
      <c r="K290" s="303"/>
      <c r="L290" s="303"/>
    </row>
    <row r="291" spans="1:12" s="240" customFormat="1" ht="27" customHeight="1">
      <c r="A291" s="302" t="s">
        <v>1179</v>
      </c>
      <c r="B291" s="303"/>
      <c r="C291" s="303"/>
      <c r="D291" s="303"/>
      <c r="E291" s="303"/>
      <c r="F291" s="303"/>
      <c r="G291" s="303"/>
      <c r="H291" s="303"/>
      <c r="I291" s="303"/>
      <c r="J291" s="303"/>
      <c r="K291" s="303"/>
      <c r="L291" s="303"/>
    </row>
    <row r="292" spans="1:12" s="240" customFormat="1" ht="46.5" customHeight="1">
      <c r="A292" s="181" t="s">
        <v>2</v>
      </c>
      <c r="B292" s="181" t="s">
        <v>0</v>
      </c>
      <c r="C292" s="181" t="s">
        <v>652</v>
      </c>
      <c r="D292" s="181" t="s">
        <v>927</v>
      </c>
      <c r="E292" s="181" t="s">
        <v>928</v>
      </c>
      <c r="F292" s="181" t="s">
        <v>929</v>
      </c>
      <c r="G292" s="181" t="s">
        <v>7</v>
      </c>
      <c r="H292" s="271" t="s">
        <v>930</v>
      </c>
      <c r="I292" s="181" t="s">
        <v>10</v>
      </c>
      <c r="J292" s="181" t="s">
        <v>931</v>
      </c>
      <c r="K292" s="181" t="s">
        <v>932</v>
      </c>
      <c r="L292" s="181" t="s">
        <v>1</v>
      </c>
    </row>
    <row r="293" spans="1:12" s="240" customFormat="1" ht="49.5" customHeight="1">
      <c r="A293" s="272">
        <v>1</v>
      </c>
      <c r="B293" s="216" t="s">
        <v>276</v>
      </c>
      <c r="C293" s="19" t="s">
        <v>277</v>
      </c>
      <c r="D293" s="8">
        <v>86.15</v>
      </c>
      <c r="E293" s="249" t="s">
        <v>275</v>
      </c>
      <c r="F293" s="190" t="s">
        <v>784</v>
      </c>
      <c r="G293" s="245">
        <v>70</v>
      </c>
      <c r="H293" s="246">
        <v>13</v>
      </c>
      <c r="I293" s="230">
        <f>SUM(G293*H293)</f>
        <v>910</v>
      </c>
      <c r="J293" s="241"/>
      <c r="K293" s="244" t="s">
        <v>1248</v>
      </c>
      <c r="L293" s="6" t="s">
        <v>13</v>
      </c>
    </row>
    <row r="294" spans="1:12" s="240" customFormat="1" ht="49.5" customHeight="1">
      <c r="A294" s="272">
        <v>2</v>
      </c>
      <c r="B294" s="216" t="s">
        <v>276</v>
      </c>
      <c r="C294" s="19" t="s">
        <v>277</v>
      </c>
      <c r="D294" s="8">
        <v>86.15</v>
      </c>
      <c r="E294" s="249" t="s">
        <v>275</v>
      </c>
      <c r="F294" s="190" t="s">
        <v>784</v>
      </c>
      <c r="G294" s="245"/>
      <c r="H294" s="239"/>
      <c r="I294" s="230"/>
      <c r="J294" s="273">
        <v>2660</v>
      </c>
      <c r="K294" s="244" t="s">
        <v>1249</v>
      </c>
      <c r="L294" s="6" t="s">
        <v>13</v>
      </c>
    </row>
    <row r="295" spans="1:12" s="240" customFormat="1" ht="27" customHeight="1">
      <c r="A295" s="302" t="s">
        <v>1180</v>
      </c>
      <c r="B295" s="303"/>
      <c r="C295" s="303"/>
      <c r="D295" s="303"/>
      <c r="E295" s="303"/>
      <c r="F295" s="303"/>
      <c r="G295" s="303"/>
      <c r="H295" s="303"/>
      <c r="I295" s="303"/>
      <c r="J295" s="303"/>
      <c r="K295" s="303"/>
      <c r="L295" s="303"/>
    </row>
    <row r="296" spans="1:12" s="240" customFormat="1" ht="27" customHeight="1">
      <c r="A296" s="302" t="s">
        <v>1181</v>
      </c>
      <c r="B296" s="303"/>
      <c r="C296" s="303"/>
      <c r="D296" s="303"/>
      <c r="E296" s="303"/>
      <c r="F296" s="303"/>
      <c r="G296" s="303"/>
      <c r="H296" s="303"/>
      <c r="I296" s="303"/>
      <c r="J296" s="303"/>
      <c r="K296" s="303"/>
      <c r="L296" s="303"/>
    </row>
    <row r="297" spans="1:12" s="240" customFormat="1" ht="46.5" customHeight="1">
      <c r="A297" s="181" t="s">
        <v>2</v>
      </c>
      <c r="B297" s="181" t="s">
        <v>0</v>
      </c>
      <c r="C297" s="181" t="s">
        <v>652</v>
      </c>
      <c r="D297" s="181" t="s">
        <v>927</v>
      </c>
      <c r="E297" s="181" t="s">
        <v>928</v>
      </c>
      <c r="F297" s="181" t="s">
        <v>929</v>
      </c>
      <c r="G297" s="181" t="s">
        <v>7</v>
      </c>
      <c r="H297" s="271" t="s">
        <v>930</v>
      </c>
      <c r="I297" s="181" t="s">
        <v>10</v>
      </c>
      <c r="J297" s="181" t="s">
        <v>931</v>
      </c>
      <c r="K297" s="181" t="s">
        <v>932</v>
      </c>
      <c r="L297" s="181" t="s">
        <v>1</v>
      </c>
    </row>
    <row r="298" spans="1:12" s="240" customFormat="1" ht="49.5" customHeight="1">
      <c r="A298" s="272">
        <v>1</v>
      </c>
      <c r="B298" s="191" t="s">
        <v>786</v>
      </c>
      <c r="C298" s="19" t="s">
        <v>787</v>
      </c>
      <c r="D298" s="8">
        <v>59.65</v>
      </c>
      <c r="E298" s="249" t="s">
        <v>788</v>
      </c>
      <c r="F298" s="190" t="s">
        <v>226</v>
      </c>
      <c r="G298" s="245">
        <v>82.5</v>
      </c>
      <c r="H298" s="246">
        <v>13</v>
      </c>
      <c r="I298" s="230">
        <f>SUM(G298*H298)</f>
        <v>1072.5</v>
      </c>
      <c r="J298" s="241"/>
      <c r="K298" s="244" t="s">
        <v>1250</v>
      </c>
      <c r="L298" s="6" t="s">
        <v>32</v>
      </c>
    </row>
    <row r="299" spans="1:12" s="240" customFormat="1" ht="49.5" customHeight="1">
      <c r="A299" s="272">
        <v>2</v>
      </c>
      <c r="B299" s="191" t="s">
        <v>786</v>
      </c>
      <c r="C299" s="19" t="s">
        <v>787</v>
      </c>
      <c r="D299" s="8">
        <v>59.65</v>
      </c>
      <c r="E299" s="249" t="s">
        <v>788</v>
      </c>
      <c r="F299" s="190" t="s">
        <v>226</v>
      </c>
      <c r="G299" s="245"/>
      <c r="H299" s="239"/>
      <c r="I299" s="230"/>
      <c r="J299" s="273">
        <v>2905</v>
      </c>
      <c r="K299" s="244" t="s">
        <v>1251</v>
      </c>
      <c r="L299" s="6" t="s">
        <v>32</v>
      </c>
    </row>
    <row r="300" spans="1:12" s="240" customFormat="1" ht="27" customHeight="1">
      <c r="A300" s="302" t="s">
        <v>1182</v>
      </c>
      <c r="B300" s="303"/>
      <c r="C300" s="303"/>
      <c r="D300" s="303"/>
      <c r="E300" s="303"/>
      <c r="F300" s="303"/>
      <c r="G300" s="303"/>
      <c r="H300" s="303"/>
      <c r="I300" s="303"/>
      <c r="J300" s="303"/>
      <c r="K300" s="303"/>
      <c r="L300" s="303"/>
    </row>
    <row r="301" spans="1:12" s="240" customFormat="1" ht="46.5" customHeight="1">
      <c r="A301" s="181" t="s">
        <v>2</v>
      </c>
      <c r="B301" s="181" t="s">
        <v>0</v>
      </c>
      <c r="C301" s="181" t="s">
        <v>652</v>
      </c>
      <c r="D301" s="181" t="s">
        <v>927</v>
      </c>
      <c r="E301" s="181" t="s">
        <v>928</v>
      </c>
      <c r="F301" s="181" t="s">
        <v>929</v>
      </c>
      <c r="G301" s="181" t="s">
        <v>7</v>
      </c>
      <c r="H301" s="271" t="s">
        <v>930</v>
      </c>
      <c r="I301" s="181" t="s">
        <v>10</v>
      </c>
      <c r="J301" s="181" t="s">
        <v>931</v>
      </c>
      <c r="K301" s="181" t="s">
        <v>932</v>
      </c>
      <c r="L301" s="181" t="s">
        <v>1</v>
      </c>
    </row>
    <row r="302" spans="1:12" s="240" customFormat="1" ht="49.5" customHeight="1">
      <c r="A302" s="272">
        <v>1</v>
      </c>
      <c r="B302" s="216" t="s">
        <v>790</v>
      </c>
      <c r="C302" s="19" t="s">
        <v>791</v>
      </c>
      <c r="D302" s="8">
        <v>69.4</v>
      </c>
      <c r="E302" s="248" t="s">
        <v>792</v>
      </c>
      <c r="F302" s="190" t="s">
        <v>226</v>
      </c>
      <c r="G302" s="245">
        <v>87.5</v>
      </c>
      <c r="H302" s="246">
        <v>13</v>
      </c>
      <c r="I302" s="230">
        <f>SUM(G302*H302)</f>
        <v>1137.5</v>
      </c>
      <c r="J302" s="241"/>
      <c r="K302" s="244" t="s">
        <v>1252</v>
      </c>
      <c r="L302" s="6" t="s">
        <v>32</v>
      </c>
    </row>
    <row r="303" spans="1:12" s="240" customFormat="1" ht="49.5" customHeight="1">
      <c r="A303" s="272">
        <v>2</v>
      </c>
      <c r="B303" s="216" t="s">
        <v>790</v>
      </c>
      <c r="C303" s="19" t="s">
        <v>791</v>
      </c>
      <c r="D303" s="8">
        <v>69.4</v>
      </c>
      <c r="E303" s="248" t="s">
        <v>792</v>
      </c>
      <c r="F303" s="190" t="s">
        <v>226</v>
      </c>
      <c r="G303" s="245"/>
      <c r="H303" s="239"/>
      <c r="I303" s="230"/>
      <c r="J303" s="273">
        <v>3347.5</v>
      </c>
      <c r="K303" s="244" t="s">
        <v>1253</v>
      </c>
      <c r="L303" s="6" t="s">
        <v>32</v>
      </c>
    </row>
    <row r="304" spans="1:12" s="240" customFormat="1" ht="27" customHeight="1">
      <c r="A304" s="302" t="s">
        <v>1183</v>
      </c>
      <c r="B304" s="303"/>
      <c r="C304" s="303"/>
      <c r="D304" s="303"/>
      <c r="E304" s="303"/>
      <c r="F304" s="303"/>
      <c r="G304" s="303"/>
      <c r="H304" s="303"/>
      <c r="I304" s="303"/>
      <c r="J304" s="303"/>
      <c r="K304" s="303"/>
      <c r="L304" s="303"/>
    </row>
    <row r="305" spans="1:12" s="240" customFormat="1" ht="46.5" customHeight="1">
      <c r="A305" s="181" t="s">
        <v>2</v>
      </c>
      <c r="B305" s="181" t="s">
        <v>0</v>
      </c>
      <c r="C305" s="181" t="s">
        <v>652</v>
      </c>
      <c r="D305" s="181" t="s">
        <v>927</v>
      </c>
      <c r="E305" s="181" t="s">
        <v>928</v>
      </c>
      <c r="F305" s="181" t="s">
        <v>929</v>
      </c>
      <c r="G305" s="181" t="s">
        <v>7</v>
      </c>
      <c r="H305" s="271" t="s">
        <v>930</v>
      </c>
      <c r="I305" s="181" t="s">
        <v>10</v>
      </c>
      <c r="J305" s="181" t="s">
        <v>931</v>
      </c>
      <c r="K305" s="181" t="s">
        <v>932</v>
      </c>
      <c r="L305" s="181" t="s">
        <v>1</v>
      </c>
    </row>
    <row r="306" spans="1:12" s="240" customFormat="1" ht="49.5" customHeight="1">
      <c r="A306" s="272">
        <v>1</v>
      </c>
      <c r="B306" s="191" t="s">
        <v>801</v>
      </c>
      <c r="C306" s="19" t="s">
        <v>474</v>
      </c>
      <c r="D306" s="8">
        <v>71.9</v>
      </c>
      <c r="E306" s="249" t="s">
        <v>472</v>
      </c>
      <c r="F306" s="190" t="s">
        <v>118</v>
      </c>
      <c r="G306" s="245">
        <v>130</v>
      </c>
      <c r="H306" s="246">
        <v>13</v>
      </c>
      <c r="I306" s="230">
        <f>SUM(G306*H306)</f>
        <v>1690</v>
      </c>
      <c r="J306" s="241"/>
      <c r="K306" s="244" t="s">
        <v>1254</v>
      </c>
      <c r="L306" s="7" t="s">
        <v>19</v>
      </c>
    </row>
    <row r="307" spans="1:12" s="240" customFormat="1" ht="49.5" customHeight="1">
      <c r="A307" s="272">
        <v>2</v>
      </c>
      <c r="B307" s="191" t="s">
        <v>801</v>
      </c>
      <c r="C307" s="19" t="s">
        <v>474</v>
      </c>
      <c r="D307" s="8">
        <v>71.9</v>
      </c>
      <c r="E307" s="249" t="s">
        <v>472</v>
      </c>
      <c r="F307" s="190" t="s">
        <v>118</v>
      </c>
      <c r="G307" s="245"/>
      <c r="H307" s="239"/>
      <c r="I307" s="230"/>
      <c r="J307" s="273">
        <v>4940</v>
      </c>
      <c r="K307" s="244" t="s">
        <v>1255</v>
      </c>
      <c r="L307" s="7" t="s">
        <v>19</v>
      </c>
    </row>
    <row r="308" spans="1:12" s="240" customFormat="1" ht="27" customHeight="1">
      <c r="A308" s="302" t="s">
        <v>1184</v>
      </c>
      <c r="B308" s="303"/>
      <c r="C308" s="303"/>
      <c r="D308" s="303"/>
      <c r="E308" s="303"/>
      <c r="F308" s="303"/>
      <c r="G308" s="303"/>
      <c r="H308" s="303"/>
      <c r="I308" s="303"/>
      <c r="J308" s="303"/>
      <c r="K308" s="303"/>
      <c r="L308" s="303"/>
    </row>
    <row r="309" spans="1:12" s="240" customFormat="1" ht="46.5" customHeight="1">
      <c r="A309" s="181" t="s">
        <v>2</v>
      </c>
      <c r="B309" s="181" t="s">
        <v>0</v>
      </c>
      <c r="C309" s="181" t="s">
        <v>652</v>
      </c>
      <c r="D309" s="181" t="s">
        <v>927</v>
      </c>
      <c r="E309" s="181" t="s">
        <v>928</v>
      </c>
      <c r="F309" s="181" t="s">
        <v>929</v>
      </c>
      <c r="G309" s="181" t="s">
        <v>7</v>
      </c>
      <c r="H309" s="271" t="s">
        <v>930</v>
      </c>
      <c r="I309" s="181" t="s">
        <v>10</v>
      </c>
      <c r="J309" s="181" t="s">
        <v>931</v>
      </c>
      <c r="K309" s="181" t="s">
        <v>932</v>
      </c>
      <c r="L309" s="181" t="s">
        <v>1</v>
      </c>
    </row>
    <row r="310" spans="1:12" s="240" customFormat="1" ht="49.5" customHeight="1">
      <c r="A310" s="272">
        <v>1</v>
      </c>
      <c r="B310" s="191" t="s">
        <v>526</v>
      </c>
      <c r="C310" s="19" t="s">
        <v>527</v>
      </c>
      <c r="D310" s="8">
        <v>81.35</v>
      </c>
      <c r="E310" s="249" t="s">
        <v>525</v>
      </c>
      <c r="F310" s="190" t="s">
        <v>151</v>
      </c>
      <c r="G310" s="245">
        <v>132.5</v>
      </c>
      <c r="H310" s="246">
        <v>13</v>
      </c>
      <c r="I310" s="230">
        <f>SUM(G310*H310)</f>
        <v>1722.5</v>
      </c>
      <c r="J310" s="241"/>
      <c r="K310" s="244" t="s">
        <v>1256</v>
      </c>
      <c r="L310" s="7" t="s">
        <v>52</v>
      </c>
    </row>
    <row r="311" spans="1:12" s="240" customFormat="1" ht="49.5" customHeight="1">
      <c r="A311" s="272">
        <v>2</v>
      </c>
      <c r="B311" s="191" t="s">
        <v>526</v>
      </c>
      <c r="C311" s="19" t="s">
        <v>527</v>
      </c>
      <c r="D311" s="8">
        <v>81.35</v>
      </c>
      <c r="E311" s="249" t="s">
        <v>525</v>
      </c>
      <c r="F311" s="190" t="s">
        <v>151</v>
      </c>
      <c r="G311" s="245"/>
      <c r="H311" s="239"/>
      <c r="I311" s="230"/>
      <c r="J311" s="273">
        <v>5102.5</v>
      </c>
      <c r="K311" s="244" t="s">
        <v>1257</v>
      </c>
      <c r="L311" s="7" t="s">
        <v>52</v>
      </c>
    </row>
    <row r="312" spans="1:12" s="240" customFormat="1" ht="27" customHeight="1">
      <c r="A312" s="302" t="s">
        <v>1185</v>
      </c>
      <c r="B312" s="303"/>
      <c r="C312" s="303"/>
      <c r="D312" s="303"/>
      <c r="E312" s="303"/>
      <c r="F312" s="303"/>
      <c r="G312" s="303"/>
      <c r="H312" s="303"/>
      <c r="I312" s="303"/>
      <c r="J312" s="303"/>
      <c r="K312" s="303"/>
      <c r="L312" s="303"/>
    </row>
    <row r="313" spans="1:12" s="240" customFormat="1" ht="46.5" customHeight="1">
      <c r="A313" s="181" t="s">
        <v>2</v>
      </c>
      <c r="B313" s="181" t="s">
        <v>0</v>
      </c>
      <c r="C313" s="181" t="s">
        <v>652</v>
      </c>
      <c r="D313" s="181" t="s">
        <v>927</v>
      </c>
      <c r="E313" s="181" t="s">
        <v>928</v>
      </c>
      <c r="F313" s="181" t="s">
        <v>929</v>
      </c>
      <c r="G313" s="181" t="s">
        <v>7</v>
      </c>
      <c r="H313" s="271" t="s">
        <v>930</v>
      </c>
      <c r="I313" s="181" t="s">
        <v>10</v>
      </c>
      <c r="J313" s="181" t="s">
        <v>931</v>
      </c>
      <c r="K313" s="181" t="s">
        <v>932</v>
      </c>
      <c r="L313" s="181" t="s">
        <v>1</v>
      </c>
    </row>
    <row r="314" spans="1:12" s="240" customFormat="1" ht="49.5" customHeight="1">
      <c r="A314" s="272">
        <v>1</v>
      </c>
      <c r="B314" s="191" t="s">
        <v>54</v>
      </c>
      <c r="C314" s="19" t="s">
        <v>53</v>
      </c>
      <c r="D314" s="8">
        <v>100</v>
      </c>
      <c r="E314" s="248" t="s">
        <v>55</v>
      </c>
      <c r="F314" s="190" t="s">
        <v>151</v>
      </c>
      <c r="G314" s="245">
        <v>145</v>
      </c>
      <c r="H314" s="246">
        <v>13</v>
      </c>
      <c r="I314" s="230">
        <f>SUM(G314*H314)</f>
        <v>1885</v>
      </c>
      <c r="J314" s="241"/>
      <c r="K314" s="244" t="s">
        <v>1258</v>
      </c>
      <c r="L314" s="7" t="s">
        <v>13</v>
      </c>
    </row>
    <row r="315" spans="1:12" s="240" customFormat="1" ht="49.5" customHeight="1">
      <c r="A315" s="272">
        <v>2</v>
      </c>
      <c r="B315" s="191" t="s">
        <v>825</v>
      </c>
      <c r="C315" s="19" t="s">
        <v>826</v>
      </c>
      <c r="D315" s="8">
        <v>95.65</v>
      </c>
      <c r="E315" s="249" t="s">
        <v>827</v>
      </c>
      <c r="F315" s="190" t="s">
        <v>470</v>
      </c>
      <c r="G315" s="245"/>
      <c r="H315" s="239"/>
      <c r="I315" s="230"/>
      <c r="J315" s="273">
        <v>5297.5</v>
      </c>
      <c r="K315" s="244" t="s">
        <v>1259</v>
      </c>
      <c r="L315" s="7" t="s">
        <v>471</v>
      </c>
    </row>
    <row r="316" spans="1:12" s="240" customFormat="1" ht="27" customHeight="1">
      <c r="A316" s="335" t="s">
        <v>1260</v>
      </c>
      <c r="B316" s="336"/>
      <c r="C316" s="336"/>
      <c r="D316" s="336"/>
      <c r="E316" s="336"/>
      <c r="F316" s="336"/>
      <c r="G316" s="336"/>
      <c r="H316" s="336"/>
      <c r="I316" s="336"/>
      <c r="J316" s="336"/>
      <c r="K316" s="336"/>
      <c r="L316" s="337"/>
    </row>
    <row r="317" spans="1:12" s="240" customFormat="1" ht="46.5" customHeight="1">
      <c r="A317" s="181" t="s">
        <v>2</v>
      </c>
      <c r="B317" s="181" t="s">
        <v>0</v>
      </c>
      <c r="C317" s="181" t="s">
        <v>652</v>
      </c>
      <c r="D317" s="181" t="s">
        <v>927</v>
      </c>
      <c r="E317" s="181" t="s">
        <v>928</v>
      </c>
      <c r="F317" s="181" t="s">
        <v>929</v>
      </c>
      <c r="G317" s="181" t="s">
        <v>7</v>
      </c>
      <c r="H317" s="271" t="s">
        <v>930</v>
      </c>
      <c r="I317" s="181" t="s">
        <v>10</v>
      </c>
      <c r="J317" s="181" t="s">
        <v>931</v>
      </c>
      <c r="K317" s="181" t="s">
        <v>932</v>
      </c>
      <c r="L317" s="181" t="s">
        <v>1</v>
      </c>
    </row>
    <row r="318" spans="1:12" s="240" customFormat="1" ht="49.5" customHeight="1">
      <c r="A318" s="272">
        <v>1</v>
      </c>
      <c r="B318" s="191" t="s">
        <v>542</v>
      </c>
      <c r="C318" s="19" t="s">
        <v>543</v>
      </c>
      <c r="D318" s="8">
        <v>108</v>
      </c>
      <c r="E318" s="249" t="s">
        <v>541</v>
      </c>
      <c r="F318" s="190" t="s">
        <v>470</v>
      </c>
      <c r="G318" s="245">
        <v>155</v>
      </c>
      <c r="H318" s="246">
        <v>10</v>
      </c>
      <c r="I318" s="230">
        <f>SUM(G318*H318)</f>
        <v>1550</v>
      </c>
      <c r="J318" s="241"/>
      <c r="K318" s="244" t="s">
        <v>1263</v>
      </c>
      <c r="L318" s="7" t="s">
        <v>471</v>
      </c>
    </row>
    <row r="319" spans="1:12" s="240" customFormat="1" ht="49.5" customHeight="1">
      <c r="A319" s="272">
        <v>2</v>
      </c>
      <c r="B319" s="191" t="s">
        <v>542</v>
      </c>
      <c r="C319" s="19" t="s">
        <v>543</v>
      </c>
      <c r="D319" s="8">
        <v>108</v>
      </c>
      <c r="E319" s="249" t="s">
        <v>541</v>
      </c>
      <c r="F319" s="190" t="s">
        <v>470</v>
      </c>
      <c r="G319" s="245">
        <v>150</v>
      </c>
      <c r="H319" s="246">
        <v>13</v>
      </c>
      <c r="I319" s="230">
        <f>SUM(G319*H319)</f>
        <v>1950</v>
      </c>
      <c r="J319" s="241"/>
      <c r="K319" s="244" t="s">
        <v>1261</v>
      </c>
      <c r="L319" s="7" t="s">
        <v>471</v>
      </c>
    </row>
    <row r="320" spans="1:12" s="240" customFormat="1" ht="49.5" customHeight="1">
      <c r="A320" s="272">
        <v>3</v>
      </c>
      <c r="B320" s="191" t="s">
        <v>839</v>
      </c>
      <c r="C320" s="19" t="s">
        <v>840</v>
      </c>
      <c r="D320" s="8">
        <v>104.4</v>
      </c>
      <c r="E320" s="249" t="s">
        <v>841</v>
      </c>
      <c r="F320" s="190" t="s">
        <v>117</v>
      </c>
      <c r="G320" s="245"/>
      <c r="H320" s="239"/>
      <c r="I320" s="230"/>
      <c r="J320" s="273">
        <v>5495</v>
      </c>
      <c r="K320" s="244" t="s">
        <v>1262</v>
      </c>
      <c r="L320" s="7" t="s">
        <v>32</v>
      </c>
    </row>
    <row r="321" spans="1:12" s="240" customFormat="1" ht="27" customHeight="1">
      <c r="A321" s="335" t="s">
        <v>1264</v>
      </c>
      <c r="B321" s="336"/>
      <c r="C321" s="336"/>
      <c r="D321" s="336"/>
      <c r="E321" s="336"/>
      <c r="F321" s="336"/>
      <c r="G321" s="336"/>
      <c r="H321" s="336"/>
      <c r="I321" s="336"/>
      <c r="J321" s="336"/>
      <c r="K321" s="336"/>
      <c r="L321" s="337"/>
    </row>
    <row r="322" spans="1:12" s="240" customFormat="1" ht="46.5" customHeight="1">
      <c r="A322" s="181" t="s">
        <v>2</v>
      </c>
      <c r="B322" s="181" t="s">
        <v>0</v>
      </c>
      <c r="C322" s="181" t="s">
        <v>652</v>
      </c>
      <c r="D322" s="181" t="s">
        <v>927</v>
      </c>
      <c r="E322" s="181" t="s">
        <v>928</v>
      </c>
      <c r="F322" s="181" t="s">
        <v>929</v>
      </c>
      <c r="G322" s="181" t="s">
        <v>7</v>
      </c>
      <c r="H322" s="271" t="s">
        <v>930</v>
      </c>
      <c r="I322" s="181" t="s">
        <v>10</v>
      </c>
      <c r="J322" s="181" t="s">
        <v>931</v>
      </c>
      <c r="K322" s="181" t="s">
        <v>932</v>
      </c>
      <c r="L322" s="181" t="s">
        <v>1</v>
      </c>
    </row>
    <row r="323" spans="1:12" s="240" customFormat="1" ht="49.5" customHeight="1">
      <c r="A323" s="272">
        <v>1</v>
      </c>
      <c r="B323" s="191" t="s">
        <v>846</v>
      </c>
      <c r="C323" s="19" t="s">
        <v>847</v>
      </c>
      <c r="D323" s="8">
        <v>110.85</v>
      </c>
      <c r="E323" s="249" t="s">
        <v>848</v>
      </c>
      <c r="F323" s="190" t="s">
        <v>117</v>
      </c>
      <c r="G323" s="245">
        <v>150</v>
      </c>
      <c r="H323" s="246">
        <v>12</v>
      </c>
      <c r="I323" s="230">
        <f>SUM(G323*H323)</f>
        <v>1800</v>
      </c>
      <c r="J323" s="241"/>
      <c r="K323" s="244" t="s">
        <v>1268</v>
      </c>
      <c r="L323" s="7" t="s">
        <v>13</v>
      </c>
    </row>
    <row r="324" spans="1:12" s="240" customFormat="1" ht="49.5" customHeight="1">
      <c r="A324" s="272">
        <v>2</v>
      </c>
      <c r="B324" s="191" t="s">
        <v>843</v>
      </c>
      <c r="C324" s="19" t="s">
        <v>1267</v>
      </c>
      <c r="D324" s="8">
        <v>116.8</v>
      </c>
      <c r="E324" s="249" t="s">
        <v>844</v>
      </c>
      <c r="F324" s="190" t="s">
        <v>1164</v>
      </c>
      <c r="G324" s="245">
        <v>147.5</v>
      </c>
      <c r="H324" s="246">
        <v>13</v>
      </c>
      <c r="I324" s="230">
        <f>SUM(G324*H324)</f>
        <v>1917.5</v>
      </c>
      <c r="J324" s="241"/>
      <c r="K324" s="244" t="s">
        <v>1265</v>
      </c>
      <c r="L324" s="7" t="s">
        <v>845</v>
      </c>
    </row>
    <row r="325" spans="1:12" s="240" customFormat="1" ht="49.5" customHeight="1">
      <c r="A325" s="272">
        <v>3</v>
      </c>
      <c r="B325" s="191" t="s">
        <v>843</v>
      </c>
      <c r="C325" s="19" t="s">
        <v>1267</v>
      </c>
      <c r="D325" s="8">
        <v>116.8</v>
      </c>
      <c r="E325" s="249" t="s">
        <v>844</v>
      </c>
      <c r="F325" s="190" t="s">
        <v>1164</v>
      </c>
      <c r="G325" s="245"/>
      <c r="H325" s="239"/>
      <c r="I325" s="230"/>
      <c r="J325" s="273">
        <v>5752.5</v>
      </c>
      <c r="K325" s="244" t="s">
        <v>1266</v>
      </c>
      <c r="L325" s="7" t="s">
        <v>845</v>
      </c>
    </row>
    <row r="326" spans="1:12" s="240" customFormat="1" ht="27" customHeight="1">
      <c r="A326" s="335" t="s">
        <v>1269</v>
      </c>
      <c r="B326" s="336"/>
      <c r="C326" s="336"/>
      <c r="D326" s="336"/>
      <c r="E326" s="336"/>
      <c r="F326" s="336"/>
      <c r="G326" s="336"/>
      <c r="H326" s="336"/>
      <c r="I326" s="336"/>
      <c r="J326" s="336"/>
      <c r="K326" s="336"/>
      <c r="L326" s="337"/>
    </row>
    <row r="327" spans="1:12" s="240" customFormat="1" ht="46.5" customHeight="1">
      <c r="A327" s="181" t="s">
        <v>2</v>
      </c>
      <c r="B327" s="181" t="s">
        <v>0</v>
      </c>
      <c r="C327" s="181" t="s">
        <v>652</v>
      </c>
      <c r="D327" s="181" t="s">
        <v>927</v>
      </c>
      <c r="E327" s="181" t="s">
        <v>928</v>
      </c>
      <c r="F327" s="181" t="s">
        <v>929</v>
      </c>
      <c r="G327" s="181" t="s">
        <v>7</v>
      </c>
      <c r="H327" s="271" t="s">
        <v>930</v>
      </c>
      <c r="I327" s="181" t="s">
        <v>10</v>
      </c>
      <c r="J327" s="181" t="s">
        <v>931</v>
      </c>
      <c r="K327" s="181" t="s">
        <v>932</v>
      </c>
      <c r="L327" s="181" t="s">
        <v>1</v>
      </c>
    </row>
    <row r="328" spans="1:12" s="240" customFormat="1" ht="49.5" customHeight="1">
      <c r="A328" s="272">
        <v>1</v>
      </c>
      <c r="B328" s="191" t="s">
        <v>14</v>
      </c>
      <c r="C328" s="19" t="s">
        <v>15</v>
      </c>
      <c r="D328" s="8">
        <v>133.9</v>
      </c>
      <c r="E328" s="248" t="s">
        <v>16</v>
      </c>
      <c r="F328" s="190" t="s">
        <v>118</v>
      </c>
      <c r="G328" s="245">
        <v>167.5</v>
      </c>
      <c r="H328" s="246">
        <v>13</v>
      </c>
      <c r="I328" s="230">
        <f>SUM(G328*H328)</f>
        <v>2177.5</v>
      </c>
      <c r="J328" s="241"/>
      <c r="K328" s="244" t="s">
        <v>1270</v>
      </c>
      <c r="L328" s="6" t="s">
        <v>119</v>
      </c>
    </row>
    <row r="329" spans="1:12" s="240" customFormat="1" ht="49.5" customHeight="1">
      <c r="A329" s="272">
        <v>2</v>
      </c>
      <c r="B329" s="191" t="s">
        <v>14</v>
      </c>
      <c r="C329" s="19" t="s">
        <v>15</v>
      </c>
      <c r="D329" s="8">
        <v>133.9</v>
      </c>
      <c r="E329" s="248" t="s">
        <v>16</v>
      </c>
      <c r="F329" s="190" t="s">
        <v>118</v>
      </c>
      <c r="G329" s="245"/>
      <c r="H329" s="239"/>
      <c r="I329" s="230"/>
      <c r="J329" s="273">
        <v>6402.5</v>
      </c>
      <c r="K329" s="244" t="s">
        <v>1271</v>
      </c>
      <c r="L329" s="6" t="s">
        <v>119</v>
      </c>
    </row>
    <row r="330" spans="1:17" s="240" customFormat="1" ht="24" customHeight="1">
      <c r="A330" s="288" t="s">
        <v>1011</v>
      </c>
      <c r="B330" s="288"/>
      <c r="C330" s="288"/>
      <c r="D330" s="288"/>
      <c r="E330" s="288"/>
      <c r="F330" s="288"/>
      <c r="G330" s="288"/>
      <c r="H330" s="288"/>
      <c r="I330" s="289"/>
      <c r="J330" s="289"/>
      <c r="K330" s="289"/>
      <c r="L330" s="262"/>
      <c r="M330" s="263"/>
      <c r="N330" s="263"/>
      <c r="O330" s="263"/>
      <c r="P330" s="263"/>
      <c r="Q330" s="263"/>
    </row>
    <row r="331" spans="1:17" s="240" customFormat="1" ht="24" customHeight="1">
      <c r="A331" s="290" t="s">
        <v>1012</v>
      </c>
      <c r="B331" s="291"/>
      <c r="C331" s="291"/>
      <c r="D331" s="292"/>
      <c r="E331" s="264" t="s">
        <v>1017</v>
      </c>
      <c r="F331" s="290" t="s">
        <v>934</v>
      </c>
      <c r="G331" s="292"/>
      <c r="H331" s="293" t="s">
        <v>720</v>
      </c>
      <c r="I331" s="294"/>
      <c r="J331" s="290" t="s">
        <v>1016</v>
      </c>
      <c r="K331" s="292"/>
      <c r="L331" s="265"/>
      <c r="M331" s="265"/>
      <c r="N331" s="265"/>
      <c r="O331" s="265"/>
      <c r="P331" s="242"/>
      <c r="Q331" s="242"/>
    </row>
    <row r="332" spans="1:17" s="240" customFormat="1" ht="24" customHeight="1">
      <c r="A332" s="290" t="s">
        <v>1014</v>
      </c>
      <c r="B332" s="291"/>
      <c r="C332" s="291"/>
      <c r="D332" s="292"/>
      <c r="E332" s="264" t="s">
        <v>16</v>
      </c>
      <c r="F332" s="290" t="s">
        <v>19</v>
      </c>
      <c r="G332" s="292"/>
      <c r="H332" s="293" t="s">
        <v>1015</v>
      </c>
      <c r="I332" s="294"/>
      <c r="J332" s="290" t="s">
        <v>1016</v>
      </c>
      <c r="K332" s="292"/>
      <c r="L332" s="265"/>
      <c r="M332" s="265"/>
      <c r="N332" s="265"/>
      <c r="O332" s="265"/>
      <c r="P332" s="242"/>
      <c r="Q332" s="242"/>
    </row>
    <row r="333" spans="1:17" s="240" customFormat="1" ht="24" customHeight="1">
      <c r="A333" s="290" t="s">
        <v>1014</v>
      </c>
      <c r="B333" s="291"/>
      <c r="C333" s="291"/>
      <c r="D333" s="292"/>
      <c r="E333" s="264" t="s">
        <v>1045</v>
      </c>
      <c r="F333" s="295" t="s">
        <v>1025</v>
      </c>
      <c r="G333" s="295"/>
      <c r="H333" s="296" t="s">
        <v>1015</v>
      </c>
      <c r="I333" s="296"/>
      <c r="J333" s="295" t="s">
        <v>1016</v>
      </c>
      <c r="K333" s="297"/>
      <c r="L333" s="265"/>
      <c r="M333" s="265"/>
      <c r="N333" s="265"/>
      <c r="O333" s="265"/>
      <c r="P333" s="242"/>
      <c r="Q333" s="242"/>
    </row>
    <row r="334" spans="1:17" s="240" customFormat="1" ht="24" customHeight="1">
      <c r="A334" s="290" t="s">
        <v>1014</v>
      </c>
      <c r="B334" s="291"/>
      <c r="C334" s="291"/>
      <c r="D334" s="292"/>
      <c r="E334" s="264" t="s">
        <v>494</v>
      </c>
      <c r="F334" s="290" t="s">
        <v>471</v>
      </c>
      <c r="G334" s="292"/>
      <c r="H334" s="293" t="s">
        <v>1028</v>
      </c>
      <c r="I334" s="294"/>
      <c r="J334" s="290" t="s">
        <v>1018</v>
      </c>
      <c r="K334" s="292"/>
      <c r="L334" s="265"/>
      <c r="M334" s="265"/>
      <c r="N334" s="265"/>
      <c r="O334" s="265"/>
      <c r="P334" s="242"/>
      <c r="Q334" s="242"/>
    </row>
    <row r="335" spans="1:17" s="240" customFormat="1" ht="24" customHeight="1">
      <c r="A335" s="290" t="s">
        <v>1014</v>
      </c>
      <c r="B335" s="291"/>
      <c r="C335" s="291"/>
      <c r="D335" s="292"/>
      <c r="E335" s="270" t="s">
        <v>1044</v>
      </c>
      <c r="F335" s="298" t="s">
        <v>1032</v>
      </c>
      <c r="G335" s="299"/>
      <c r="H335" s="300" t="s">
        <v>1015</v>
      </c>
      <c r="I335" s="301"/>
      <c r="J335" s="298" t="s">
        <v>1013</v>
      </c>
      <c r="K335" s="299"/>
      <c r="L335" s="265"/>
      <c r="M335" s="265"/>
      <c r="N335" s="265"/>
      <c r="O335" s="265"/>
      <c r="P335" s="242"/>
      <c r="Q335" s="242"/>
    </row>
    <row r="336" spans="1:17" s="240" customFormat="1" ht="24" customHeight="1">
      <c r="A336" s="290" t="s">
        <v>1014</v>
      </c>
      <c r="B336" s="291"/>
      <c r="C336" s="291"/>
      <c r="D336" s="292"/>
      <c r="E336" s="264" t="s">
        <v>1030</v>
      </c>
      <c r="F336" s="290" t="s">
        <v>1031</v>
      </c>
      <c r="G336" s="292"/>
      <c r="H336" s="293" t="s">
        <v>1015</v>
      </c>
      <c r="I336" s="294"/>
      <c r="J336" s="290" t="s">
        <v>1019</v>
      </c>
      <c r="K336" s="292"/>
      <c r="L336" s="265"/>
      <c r="M336" s="265"/>
      <c r="N336" s="265"/>
      <c r="O336" s="265"/>
      <c r="P336" s="242"/>
      <c r="Q336" s="242"/>
    </row>
    <row r="337" spans="1:17" s="240" customFormat="1" ht="24" customHeight="1">
      <c r="A337" s="290" t="s">
        <v>1014</v>
      </c>
      <c r="B337" s="291"/>
      <c r="C337" s="291"/>
      <c r="D337" s="292"/>
      <c r="E337" s="264" t="s">
        <v>541</v>
      </c>
      <c r="F337" s="290" t="s">
        <v>1026</v>
      </c>
      <c r="G337" s="292"/>
      <c r="H337" s="293" t="s">
        <v>1028</v>
      </c>
      <c r="I337" s="294"/>
      <c r="J337" s="290" t="s">
        <v>1019</v>
      </c>
      <c r="K337" s="292"/>
      <c r="L337" s="265"/>
      <c r="M337" s="265"/>
      <c r="N337" s="265"/>
      <c r="O337" s="265"/>
      <c r="P337" s="242"/>
      <c r="Q337" s="242"/>
    </row>
    <row r="338" spans="1:17" s="240" customFormat="1" ht="24" customHeight="1">
      <c r="A338" s="290" t="s">
        <v>1014</v>
      </c>
      <c r="B338" s="291"/>
      <c r="C338" s="291"/>
      <c r="D338" s="292"/>
      <c r="E338" s="264" t="s">
        <v>35</v>
      </c>
      <c r="F338" s="295" t="s">
        <v>1047</v>
      </c>
      <c r="G338" s="295"/>
      <c r="H338" s="296" t="s">
        <v>1048</v>
      </c>
      <c r="I338" s="296"/>
      <c r="J338" s="295" t="s">
        <v>1019</v>
      </c>
      <c r="K338" s="297"/>
      <c r="L338" s="265"/>
      <c r="M338" s="265"/>
      <c r="N338" s="265"/>
      <c r="O338" s="265"/>
      <c r="P338" s="242"/>
      <c r="Q338" s="242"/>
    </row>
    <row r="339" spans="1:17" s="240" customFormat="1" ht="24" customHeight="1">
      <c r="A339" s="290" t="s">
        <v>1020</v>
      </c>
      <c r="B339" s="291"/>
      <c r="C339" s="291"/>
      <c r="D339" s="292"/>
      <c r="E339" s="264" t="s">
        <v>143</v>
      </c>
      <c r="F339" s="295" t="s">
        <v>108</v>
      </c>
      <c r="G339" s="295"/>
      <c r="H339" s="296" t="s">
        <v>1046</v>
      </c>
      <c r="I339" s="296"/>
      <c r="J339" s="295" t="s">
        <v>1019</v>
      </c>
      <c r="K339" s="297"/>
      <c r="L339" s="265"/>
      <c r="M339" s="265"/>
      <c r="N339" s="265"/>
      <c r="O339" s="265"/>
      <c r="P339" s="242"/>
      <c r="Q339" s="242"/>
    </row>
    <row r="340" spans="1:17" s="240" customFormat="1" ht="24" customHeight="1">
      <c r="A340" s="290" t="s">
        <v>1020</v>
      </c>
      <c r="B340" s="291"/>
      <c r="C340" s="291"/>
      <c r="D340" s="292"/>
      <c r="E340" s="270" t="s">
        <v>71</v>
      </c>
      <c r="F340" s="298" t="s">
        <v>217</v>
      </c>
      <c r="G340" s="299"/>
      <c r="H340" s="300" t="s">
        <v>720</v>
      </c>
      <c r="I340" s="301"/>
      <c r="J340" s="298" t="s">
        <v>1021</v>
      </c>
      <c r="K340" s="299"/>
      <c r="L340" s="265"/>
      <c r="M340" s="265"/>
      <c r="N340" s="265"/>
      <c r="O340" s="265"/>
      <c r="P340" s="242"/>
      <c r="Q340" s="242"/>
    </row>
    <row r="341" spans="1:17" s="240" customFormat="1" ht="24" customHeight="1">
      <c r="A341" s="290" t="s">
        <v>1020</v>
      </c>
      <c r="B341" s="291"/>
      <c r="C341" s="291"/>
      <c r="D341" s="292"/>
      <c r="E341" s="264" t="s">
        <v>1049</v>
      </c>
      <c r="F341" s="295" t="s">
        <v>1050</v>
      </c>
      <c r="G341" s="295"/>
      <c r="H341" s="296" t="s">
        <v>1015</v>
      </c>
      <c r="I341" s="296"/>
      <c r="J341" s="295" t="s">
        <v>1021</v>
      </c>
      <c r="K341" s="297"/>
      <c r="L341" s="265"/>
      <c r="M341" s="265"/>
      <c r="N341" s="265"/>
      <c r="O341" s="265"/>
      <c r="P341" s="242"/>
      <c r="Q341" s="242"/>
    </row>
    <row r="342" spans="1:17" s="240" customFormat="1" ht="24" customHeight="1">
      <c r="A342" s="290" t="s">
        <v>1020</v>
      </c>
      <c r="B342" s="291"/>
      <c r="C342" s="291"/>
      <c r="D342" s="292"/>
      <c r="E342" s="264" t="s">
        <v>1030</v>
      </c>
      <c r="F342" s="290" t="s">
        <v>1031</v>
      </c>
      <c r="G342" s="292"/>
      <c r="H342" s="293" t="s">
        <v>1015</v>
      </c>
      <c r="I342" s="294"/>
      <c r="J342" s="290" t="s">
        <v>1019</v>
      </c>
      <c r="K342" s="292"/>
      <c r="L342" s="265"/>
      <c r="M342" s="265"/>
      <c r="N342" s="265"/>
      <c r="O342" s="265"/>
      <c r="P342" s="242"/>
      <c r="Q342" s="242"/>
    </row>
    <row r="343" spans="1:17" s="240" customFormat="1" ht="24" customHeight="1">
      <c r="A343" s="290" t="s">
        <v>1020</v>
      </c>
      <c r="B343" s="291"/>
      <c r="C343" s="291"/>
      <c r="D343" s="292"/>
      <c r="E343" s="264" t="s">
        <v>552</v>
      </c>
      <c r="F343" s="290" t="s">
        <v>1029</v>
      </c>
      <c r="G343" s="292"/>
      <c r="H343" s="293" t="s">
        <v>1015</v>
      </c>
      <c r="I343" s="294"/>
      <c r="J343" s="290" t="s">
        <v>1019</v>
      </c>
      <c r="K343" s="292"/>
      <c r="L343" s="265"/>
      <c r="M343" s="265"/>
      <c r="N343" s="265"/>
      <c r="O343" s="265"/>
      <c r="P343" s="242"/>
      <c r="Q343" s="242"/>
    </row>
    <row r="344" spans="1:17" s="240" customFormat="1" ht="24" customHeight="1">
      <c r="A344" s="290" t="s">
        <v>1020</v>
      </c>
      <c r="B344" s="291"/>
      <c r="C344" s="291"/>
      <c r="D344" s="292"/>
      <c r="E344" s="264" t="s">
        <v>1039</v>
      </c>
      <c r="F344" s="295" t="s">
        <v>1040</v>
      </c>
      <c r="G344" s="295"/>
      <c r="H344" s="296" t="s">
        <v>1015</v>
      </c>
      <c r="I344" s="296"/>
      <c r="J344" s="295" t="s">
        <v>1021</v>
      </c>
      <c r="K344" s="297"/>
      <c r="L344" s="265"/>
      <c r="M344" s="265"/>
      <c r="N344" s="265"/>
      <c r="O344" s="265"/>
      <c r="P344" s="242"/>
      <c r="Q344" s="242"/>
    </row>
    <row r="345" spans="1:17" s="240" customFormat="1" ht="24" customHeight="1">
      <c r="A345" s="290" t="s">
        <v>1020</v>
      </c>
      <c r="B345" s="291"/>
      <c r="C345" s="291"/>
      <c r="D345" s="292"/>
      <c r="E345" s="264" t="s">
        <v>467</v>
      </c>
      <c r="F345" s="290" t="s">
        <v>1027</v>
      </c>
      <c r="G345" s="292"/>
      <c r="H345" s="293" t="s">
        <v>1028</v>
      </c>
      <c r="I345" s="294"/>
      <c r="J345" s="290" t="s">
        <v>1021</v>
      </c>
      <c r="K345" s="292"/>
      <c r="L345" s="265"/>
      <c r="M345" s="265"/>
      <c r="N345" s="265"/>
      <c r="O345" s="265"/>
      <c r="P345" s="242"/>
      <c r="Q345" s="242"/>
    </row>
    <row r="346" spans="1:17" s="240" customFormat="1" ht="24" customHeight="1">
      <c r="A346" s="290" t="s">
        <v>1022</v>
      </c>
      <c r="B346" s="291"/>
      <c r="C346" s="291"/>
      <c r="D346" s="292"/>
      <c r="E346" s="264" t="s">
        <v>1037</v>
      </c>
      <c r="F346" s="290" t="s">
        <v>1038</v>
      </c>
      <c r="G346" s="292"/>
      <c r="H346" s="293" t="s">
        <v>1015</v>
      </c>
      <c r="I346" s="294"/>
      <c r="J346" s="290" t="s">
        <v>1021</v>
      </c>
      <c r="K346" s="292"/>
      <c r="L346" s="265"/>
      <c r="M346" s="265"/>
      <c r="N346" s="265"/>
      <c r="O346" s="265"/>
      <c r="P346" s="242"/>
      <c r="Q346" s="242"/>
    </row>
    <row r="347" spans="1:17" s="240" customFormat="1" ht="24" customHeight="1">
      <c r="A347" s="290" t="s">
        <v>1023</v>
      </c>
      <c r="B347" s="291"/>
      <c r="C347" s="291"/>
      <c r="D347" s="292"/>
      <c r="E347" s="264" t="s">
        <v>1017</v>
      </c>
      <c r="F347" s="290" t="s">
        <v>934</v>
      </c>
      <c r="G347" s="292"/>
      <c r="H347" s="293" t="s">
        <v>720</v>
      </c>
      <c r="I347" s="294"/>
      <c r="J347" s="290" t="s">
        <v>1016</v>
      </c>
      <c r="K347" s="292"/>
      <c r="L347" s="265"/>
      <c r="M347" s="265"/>
      <c r="N347" s="265"/>
      <c r="O347" s="265"/>
      <c r="P347" s="242"/>
      <c r="Q347" s="242"/>
    </row>
    <row r="348" spans="1:17" s="240" customFormat="1" ht="24" customHeight="1">
      <c r="A348" s="290" t="s">
        <v>1023</v>
      </c>
      <c r="B348" s="291"/>
      <c r="C348" s="291"/>
      <c r="D348" s="292"/>
      <c r="E348" s="264" t="s">
        <v>1041</v>
      </c>
      <c r="F348" s="295" t="s">
        <v>1042</v>
      </c>
      <c r="G348" s="295"/>
      <c r="H348" s="296" t="s">
        <v>1015</v>
      </c>
      <c r="I348" s="296"/>
      <c r="J348" s="295" t="s">
        <v>1021</v>
      </c>
      <c r="K348" s="297"/>
      <c r="L348" s="265"/>
      <c r="M348" s="265"/>
      <c r="N348" s="265"/>
      <c r="O348" s="265"/>
      <c r="P348" s="242"/>
      <c r="Q348" s="242"/>
    </row>
    <row r="349" spans="1:17" s="240" customFormat="1" ht="24" customHeight="1">
      <c r="A349" s="290" t="s">
        <v>1035</v>
      </c>
      <c r="B349" s="291"/>
      <c r="C349" s="291"/>
      <c r="D349" s="292"/>
      <c r="E349" s="267"/>
      <c r="F349" s="290" t="s">
        <v>1036</v>
      </c>
      <c r="G349" s="292"/>
      <c r="H349" s="293" t="s">
        <v>720</v>
      </c>
      <c r="I349" s="294"/>
      <c r="J349" s="290" t="s">
        <v>1024</v>
      </c>
      <c r="K349" s="292"/>
      <c r="L349" s="265"/>
      <c r="M349" s="265"/>
      <c r="N349" s="265"/>
      <c r="O349" s="265"/>
      <c r="P349" s="242"/>
      <c r="Q349" s="242"/>
    </row>
    <row r="350" spans="1:17" s="240" customFormat="1" ht="24" customHeight="1">
      <c r="A350" s="290" t="s">
        <v>1033</v>
      </c>
      <c r="B350" s="291"/>
      <c r="C350" s="291"/>
      <c r="D350" s="292"/>
      <c r="E350" s="264" t="s">
        <v>1043</v>
      </c>
      <c r="F350" s="295" t="s">
        <v>1034</v>
      </c>
      <c r="G350" s="295"/>
      <c r="H350" s="296" t="s">
        <v>720</v>
      </c>
      <c r="I350" s="296"/>
      <c r="J350" s="295" t="s">
        <v>1021</v>
      </c>
      <c r="K350" s="297"/>
      <c r="L350" s="268"/>
      <c r="M350" s="265"/>
      <c r="N350" s="265"/>
      <c r="O350" s="265"/>
      <c r="P350" s="242"/>
      <c r="Q350" s="242"/>
    </row>
  </sheetData>
  <sheetProtection/>
  <mergeCells count="177">
    <mergeCell ref="A167:L167"/>
    <mergeCell ref="A171:L171"/>
    <mergeCell ref="A175:L175"/>
    <mergeCell ref="A180:L180"/>
    <mergeCell ref="A184:L184"/>
    <mergeCell ref="A326:L326"/>
    <mergeCell ref="A330:K330"/>
    <mergeCell ref="A331:D331"/>
    <mergeCell ref="F331:G331"/>
    <mergeCell ref="H331:I331"/>
    <mergeCell ref="J331:K331"/>
    <mergeCell ref="A290:L290"/>
    <mergeCell ref="A291:L291"/>
    <mergeCell ref="A295:L295"/>
    <mergeCell ref="A321:L321"/>
    <mergeCell ref="A296:L296"/>
    <mergeCell ref="A300:L300"/>
    <mergeCell ref="A304:L304"/>
    <mergeCell ref="A308:L308"/>
    <mergeCell ref="A312:L312"/>
    <mergeCell ref="A316:L316"/>
    <mergeCell ref="A179:L179"/>
    <mergeCell ref="A198:L198"/>
    <mergeCell ref="A216:L216"/>
    <mergeCell ref="A203:L203"/>
    <mergeCell ref="A207:L207"/>
    <mergeCell ref="A286:L286"/>
    <mergeCell ref="A282:L282"/>
    <mergeCell ref="A222:L222"/>
    <mergeCell ref="A189:L189"/>
    <mergeCell ref="A152:L152"/>
    <mergeCell ref="A153:L153"/>
    <mergeCell ref="A157:L157"/>
    <mergeCell ref="A161:L161"/>
    <mergeCell ref="A162:L162"/>
    <mergeCell ref="A166:L166"/>
    <mergeCell ref="A121:L121"/>
    <mergeCell ref="A134:L134"/>
    <mergeCell ref="A126:L126"/>
    <mergeCell ref="A130:L130"/>
    <mergeCell ref="A139:L139"/>
    <mergeCell ref="A140:L140"/>
    <mergeCell ref="A148:L148"/>
    <mergeCell ref="A144:L144"/>
    <mergeCell ref="A85:L85"/>
    <mergeCell ref="A116:L116"/>
    <mergeCell ref="A64:L64"/>
    <mergeCell ref="A77:L77"/>
    <mergeCell ref="A92:L92"/>
    <mergeCell ref="A102:L102"/>
    <mergeCell ref="A87:L87"/>
    <mergeCell ref="A97:L97"/>
    <mergeCell ref="A73:L73"/>
    <mergeCell ref="A68:L68"/>
    <mergeCell ref="A81:L81"/>
    <mergeCell ref="A112:L112"/>
    <mergeCell ref="A86:L86"/>
    <mergeCell ref="A96:L96"/>
    <mergeCell ref="A106:L106"/>
    <mergeCell ref="A277:L277"/>
    <mergeCell ref="A272:L272"/>
    <mergeCell ref="A273:L273"/>
    <mergeCell ref="A268:L268"/>
    <mergeCell ref="A1:L1"/>
    <mergeCell ref="A2:L2"/>
    <mergeCell ref="A3:L3"/>
    <mergeCell ref="A4:L4"/>
    <mergeCell ref="A46:L46"/>
    <mergeCell ref="A42:L42"/>
    <mergeCell ref="A56:L56"/>
    <mergeCell ref="A193:L193"/>
    <mergeCell ref="A26:L26"/>
    <mergeCell ref="A38:L38"/>
    <mergeCell ref="A258:L258"/>
    <mergeCell ref="A263:L263"/>
    <mergeCell ref="A250:L250"/>
    <mergeCell ref="A254:L254"/>
    <mergeCell ref="A120:L120"/>
    <mergeCell ref="A107:L107"/>
    <mergeCell ref="A5:L5"/>
    <mergeCell ref="A13:L13"/>
    <mergeCell ref="A50:L50"/>
    <mergeCell ref="A14:L14"/>
    <mergeCell ref="A22:L22"/>
    <mergeCell ref="A6:L6"/>
    <mergeCell ref="A7:L7"/>
    <mergeCell ref="A18:L18"/>
    <mergeCell ref="A34:L34"/>
    <mergeCell ref="A30:L30"/>
    <mergeCell ref="A212:L212"/>
    <mergeCell ref="A221:L221"/>
    <mergeCell ref="A194:L194"/>
    <mergeCell ref="A54:L54"/>
    <mergeCell ref="A55:L55"/>
    <mergeCell ref="A60:L60"/>
    <mergeCell ref="A226:L226"/>
    <mergeCell ref="A235:L235"/>
    <mergeCell ref="A240:L240"/>
    <mergeCell ref="A249:L249"/>
    <mergeCell ref="A230:L230"/>
    <mergeCell ref="A245:L245"/>
    <mergeCell ref="A332:D332"/>
    <mergeCell ref="F332:G332"/>
    <mergeCell ref="H332:I332"/>
    <mergeCell ref="J332:K332"/>
    <mergeCell ref="A333:D333"/>
    <mergeCell ref="F333:G333"/>
    <mergeCell ref="H333:I333"/>
    <mergeCell ref="J333:K333"/>
    <mergeCell ref="A334:D334"/>
    <mergeCell ref="F334:G334"/>
    <mergeCell ref="H334:I334"/>
    <mergeCell ref="J334:K334"/>
    <mergeCell ref="A335:D335"/>
    <mergeCell ref="F335:G335"/>
    <mergeCell ref="H335:I335"/>
    <mergeCell ref="J335:K335"/>
    <mergeCell ref="A336:D336"/>
    <mergeCell ref="F336:G336"/>
    <mergeCell ref="H336:I336"/>
    <mergeCell ref="J336:K336"/>
    <mergeCell ref="A337:D337"/>
    <mergeCell ref="F337:G337"/>
    <mergeCell ref="H337:I337"/>
    <mergeCell ref="J337:K337"/>
    <mergeCell ref="A338:D338"/>
    <mergeCell ref="F338:G338"/>
    <mergeCell ref="H338:I338"/>
    <mergeCell ref="J338:K338"/>
    <mergeCell ref="A339:D339"/>
    <mergeCell ref="F339:G339"/>
    <mergeCell ref="H339:I339"/>
    <mergeCell ref="J339:K339"/>
    <mergeCell ref="A340:D340"/>
    <mergeCell ref="F340:G340"/>
    <mergeCell ref="H340:I340"/>
    <mergeCell ref="J340:K340"/>
    <mergeCell ref="A341:D341"/>
    <mergeCell ref="F341:G341"/>
    <mergeCell ref="H341:I341"/>
    <mergeCell ref="J341:K341"/>
    <mergeCell ref="A342:D342"/>
    <mergeCell ref="F342:G342"/>
    <mergeCell ref="H342:I342"/>
    <mergeCell ref="J342:K342"/>
    <mergeCell ref="A343:D343"/>
    <mergeCell ref="F343:G343"/>
    <mergeCell ref="H343:I343"/>
    <mergeCell ref="J343:K343"/>
    <mergeCell ref="A344:D344"/>
    <mergeCell ref="F344:G344"/>
    <mergeCell ref="H344:I344"/>
    <mergeCell ref="J344:K344"/>
    <mergeCell ref="A345:D345"/>
    <mergeCell ref="F345:G345"/>
    <mergeCell ref="H345:I345"/>
    <mergeCell ref="J345:K345"/>
    <mergeCell ref="H349:I349"/>
    <mergeCell ref="J349:K349"/>
    <mergeCell ref="A346:D346"/>
    <mergeCell ref="F346:G346"/>
    <mergeCell ref="H346:I346"/>
    <mergeCell ref="J346:K346"/>
    <mergeCell ref="A347:D347"/>
    <mergeCell ref="F347:G347"/>
    <mergeCell ref="H347:I347"/>
    <mergeCell ref="J347:K347"/>
    <mergeCell ref="A350:D350"/>
    <mergeCell ref="F350:G350"/>
    <mergeCell ref="H350:I350"/>
    <mergeCell ref="J350:K350"/>
    <mergeCell ref="A348:D348"/>
    <mergeCell ref="F348:G348"/>
    <mergeCell ref="H348:I348"/>
    <mergeCell ref="J348:K348"/>
    <mergeCell ref="A349:D349"/>
    <mergeCell ref="F349:G3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51"/>
  <sheetViews>
    <sheetView zoomScale="60" zoomScaleNormal="60" zoomScalePageLayoutView="0" workbookViewId="0" topLeftCell="A1">
      <selection activeCell="O42" sqref="O42"/>
    </sheetView>
  </sheetViews>
  <sheetFormatPr defaultColWidth="9.140625" defaultRowHeight="15"/>
  <cols>
    <col min="1" max="1" width="6.57421875" style="240" customWidth="1"/>
    <col min="2" max="2" width="7.7109375" style="142" customWidth="1"/>
    <col min="3" max="3" width="9.8515625" style="145" customWidth="1"/>
    <col min="4" max="4" width="9.8515625" style="142" customWidth="1"/>
    <col min="5" max="5" width="20.8515625" style="142" customWidth="1"/>
    <col min="6" max="6" width="9.8515625" style="147" customWidth="1"/>
    <col min="7" max="7" width="27.8515625" style="143" customWidth="1"/>
    <col min="8" max="8" width="21.7109375" style="146" customWidth="1"/>
    <col min="9" max="9" width="10.7109375" style="142" customWidth="1"/>
    <col min="10" max="10" width="8.421875" style="142" customWidth="1"/>
    <col min="11" max="11" width="35.7109375" style="141" customWidth="1"/>
    <col min="12" max="12" width="11.7109375" style="240" customWidth="1"/>
    <col min="13" max="13" width="12.00390625" style="240" customWidth="1"/>
    <col min="14" max="14" width="12.28125" style="240" customWidth="1"/>
    <col min="15" max="15" width="36.28125" style="149" customWidth="1"/>
    <col min="16" max="16" width="17.7109375" style="149" customWidth="1"/>
    <col min="17" max="17" width="24.00390625" style="149" customWidth="1"/>
    <col min="18" max="18" width="14.421875" style="149" customWidth="1"/>
    <col min="19" max="19" width="27.28125" style="149" customWidth="1"/>
    <col min="20" max="21" width="16.7109375" style="149" customWidth="1"/>
    <col min="22" max="16384" width="9.140625" style="240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1" s="197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153"/>
      <c r="R4" s="153"/>
      <c r="S4" s="153"/>
      <c r="T4" s="153"/>
      <c r="U4" s="153"/>
    </row>
    <row r="5" spans="1:21" s="197" customFormat="1" ht="33" customHeight="1">
      <c r="A5" s="199"/>
      <c r="B5" s="409" t="s">
        <v>986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1"/>
      <c r="O5" s="153"/>
      <c r="P5" s="153"/>
      <c r="Q5" s="153"/>
      <c r="R5" s="153"/>
      <c r="S5" s="153"/>
      <c r="T5" s="153"/>
      <c r="U5" s="153"/>
    </row>
    <row r="6" spans="1:23" s="4" customFormat="1" ht="33.75" customHeight="1">
      <c r="A6" s="5" t="s">
        <v>2</v>
      </c>
      <c r="B6" s="5" t="s">
        <v>4</v>
      </c>
      <c r="C6" s="5" t="s">
        <v>3</v>
      </c>
      <c r="D6" s="5" t="s">
        <v>150</v>
      </c>
      <c r="E6" s="5" t="s">
        <v>1002</v>
      </c>
      <c r="F6" s="5" t="s">
        <v>5</v>
      </c>
      <c r="G6" s="5" t="s">
        <v>0</v>
      </c>
      <c r="H6" s="5" t="s">
        <v>6</v>
      </c>
      <c r="I6" s="5" t="s">
        <v>20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154</v>
      </c>
      <c r="O6" s="5" t="s">
        <v>11</v>
      </c>
      <c r="P6" s="5" t="s">
        <v>1</v>
      </c>
      <c r="Q6" s="27"/>
      <c r="R6" s="27"/>
      <c r="S6" s="27"/>
      <c r="T6" s="27"/>
      <c r="U6" s="27"/>
      <c r="V6" s="27"/>
      <c r="W6" s="27"/>
    </row>
    <row r="7" spans="1:23" ht="42" customHeight="1">
      <c r="A7" s="150">
        <v>1</v>
      </c>
      <c r="B7" s="14"/>
      <c r="C7" s="15"/>
      <c r="D7" s="2"/>
      <c r="E7" s="259" t="s">
        <v>1003</v>
      </c>
      <c r="F7" s="249" t="s">
        <v>209</v>
      </c>
      <c r="G7" s="25" t="s">
        <v>203</v>
      </c>
      <c r="H7" s="19" t="s">
        <v>206</v>
      </c>
      <c r="I7" s="8">
        <v>75.95</v>
      </c>
      <c r="J7" s="3">
        <v>55</v>
      </c>
      <c r="K7" s="18" t="s">
        <v>300</v>
      </c>
      <c r="L7" s="16">
        <v>83</v>
      </c>
      <c r="M7" s="74">
        <f>SUM(J7*L7)</f>
        <v>4565</v>
      </c>
      <c r="N7" s="2">
        <f aca="true" t="shared" si="0" ref="N7:N14">SUM(M7/I7)</f>
        <v>60.105332455562866</v>
      </c>
      <c r="O7" s="250" t="s">
        <v>935</v>
      </c>
      <c r="P7" s="6" t="s">
        <v>368</v>
      </c>
      <c r="V7" s="149"/>
      <c r="W7" s="149"/>
    </row>
    <row r="8" spans="1:23" ht="42" customHeight="1">
      <c r="A8" s="150">
        <v>2</v>
      </c>
      <c r="B8" s="14"/>
      <c r="C8" s="15"/>
      <c r="D8" s="2"/>
      <c r="E8" s="259" t="s">
        <v>1003</v>
      </c>
      <c r="F8" s="248" t="s">
        <v>399</v>
      </c>
      <c r="G8" s="25" t="s">
        <v>233</v>
      </c>
      <c r="H8" s="19" t="s">
        <v>234</v>
      </c>
      <c r="I8" s="8">
        <v>72.3</v>
      </c>
      <c r="J8" s="3">
        <v>55</v>
      </c>
      <c r="K8" s="28" t="s">
        <v>235</v>
      </c>
      <c r="L8" s="16">
        <v>81</v>
      </c>
      <c r="M8" s="74">
        <f aca="true" t="shared" si="1" ref="M8:M14">SUM(L8*J8)</f>
        <v>4455</v>
      </c>
      <c r="N8" s="2">
        <f t="shared" si="0"/>
        <v>61.61825726141079</v>
      </c>
      <c r="O8" s="250" t="s">
        <v>935</v>
      </c>
      <c r="P8" s="6" t="s">
        <v>13</v>
      </c>
      <c r="V8" s="149"/>
      <c r="W8" s="149"/>
    </row>
    <row r="9" spans="1:22" ht="42" customHeight="1">
      <c r="A9" s="150">
        <v>3</v>
      </c>
      <c r="B9" s="14"/>
      <c r="C9" s="15"/>
      <c r="D9" s="2"/>
      <c r="E9" s="259" t="s">
        <v>1003</v>
      </c>
      <c r="F9" s="248" t="s">
        <v>497</v>
      </c>
      <c r="G9" s="25" t="s">
        <v>498</v>
      </c>
      <c r="H9" s="19" t="s">
        <v>539</v>
      </c>
      <c r="I9" s="8">
        <v>100.4</v>
      </c>
      <c r="J9" s="3">
        <v>75</v>
      </c>
      <c r="K9" s="28" t="s">
        <v>500</v>
      </c>
      <c r="L9" s="16">
        <v>78</v>
      </c>
      <c r="M9" s="74">
        <f t="shared" si="1"/>
        <v>5850</v>
      </c>
      <c r="N9" s="2">
        <f t="shared" si="0"/>
        <v>58.26693227091633</v>
      </c>
      <c r="O9" s="250" t="s">
        <v>935</v>
      </c>
      <c r="P9" s="6" t="s">
        <v>13</v>
      </c>
      <c r="V9" s="149"/>
    </row>
    <row r="10" spans="1:21" ht="42" customHeight="1">
      <c r="A10" s="150">
        <v>4</v>
      </c>
      <c r="B10" s="122"/>
      <c r="C10" s="123"/>
      <c r="D10" s="124"/>
      <c r="E10" s="259" t="s">
        <v>1003</v>
      </c>
      <c r="F10" s="248" t="s">
        <v>518</v>
      </c>
      <c r="G10" s="120" t="s">
        <v>519</v>
      </c>
      <c r="H10" s="128" t="s">
        <v>520</v>
      </c>
      <c r="I10" s="125">
        <v>84</v>
      </c>
      <c r="J10" s="126">
        <v>75</v>
      </c>
      <c r="K10" s="18" t="s">
        <v>584</v>
      </c>
      <c r="L10" s="16">
        <v>94</v>
      </c>
      <c r="M10" s="74">
        <f t="shared" si="1"/>
        <v>7050</v>
      </c>
      <c r="N10" s="2">
        <f t="shared" si="0"/>
        <v>83.92857142857143</v>
      </c>
      <c r="O10" s="250" t="s">
        <v>935</v>
      </c>
      <c r="P10" s="21" t="s">
        <v>521</v>
      </c>
      <c r="S10" s="240"/>
      <c r="T10" s="240"/>
      <c r="U10" s="240"/>
    </row>
    <row r="11" spans="1:21" ht="42" customHeight="1">
      <c r="A11" s="150">
        <v>5</v>
      </c>
      <c r="B11" s="14"/>
      <c r="C11" s="15"/>
      <c r="D11" s="2"/>
      <c r="E11" s="259" t="s">
        <v>1003</v>
      </c>
      <c r="F11" s="248" t="s">
        <v>529</v>
      </c>
      <c r="G11" s="25" t="s">
        <v>530</v>
      </c>
      <c r="H11" s="19" t="s">
        <v>531</v>
      </c>
      <c r="I11" s="8">
        <v>80</v>
      </c>
      <c r="J11" s="3">
        <v>75</v>
      </c>
      <c r="K11" s="28" t="s">
        <v>966</v>
      </c>
      <c r="L11" s="16">
        <v>55</v>
      </c>
      <c r="M11" s="74">
        <f t="shared" si="1"/>
        <v>4125</v>
      </c>
      <c r="N11" s="2">
        <f t="shared" si="0"/>
        <v>51.5625</v>
      </c>
      <c r="O11" s="250" t="s">
        <v>935</v>
      </c>
      <c r="P11" s="6" t="s">
        <v>317</v>
      </c>
      <c r="S11" s="240"/>
      <c r="T11" s="240"/>
      <c r="U11" s="240"/>
    </row>
    <row r="12" spans="1:21" ht="42" customHeight="1">
      <c r="A12" s="150">
        <v>6</v>
      </c>
      <c r="B12" s="122"/>
      <c r="C12" s="123"/>
      <c r="D12" s="2"/>
      <c r="E12" s="259" t="s">
        <v>1003</v>
      </c>
      <c r="F12" s="248" t="s">
        <v>564</v>
      </c>
      <c r="G12" s="25" t="s">
        <v>565</v>
      </c>
      <c r="H12" s="19" t="s">
        <v>566</v>
      </c>
      <c r="I12" s="8">
        <v>102.45</v>
      </c>
      <c r="J12" s="3">
        <v>100</v>
      </c>
      <c r="K12" s="28" t="s">
        <v>567</v>
      </c>
      <c r="L12" s="16">
        <v>50</v>
      </c>
      <c r="M12" s="1">
        <f t="shared" si="1"/>
        <v>5000</v>
      </c>
      <c r="N12" s="2">
        <f t="shared" si="0"/>
        <v>48.804294777940456</v>
      </c>
      <c r="O12" s="250" t="s">
        <v>935</v>
      </c>
      <c r="P12" s="6" t="s">
        <v>32</v>
      </c>
      <c r="S12" s="240"/>
      <c r="T12" s="240"/>
      <c r="U12" s="240"/>
    </row>
    <row r="13" spans="1:21" ht="42" customHeight="1">
      <c r="A13" s="150">
        <v>7</v>
      </c>
      <c r="B13" s="14"/>
      <c r="C13" s="15"/>
      <c r="D13" s="2"/>
      <c r="E13" s="259" t="s">
        <v>1003</v>
      </c>
      <c r="F13" s="248" t="s">
        <v>568</v>
      </c>
      <c r="G13" s="25" t="s">
        <v>569</v>
      </c>
      <c r="H13" s="19" t="s">
        <v>570</v>
      </c>
      <c r="I13" s="8">
        <v>98.8</v>
      </c>
      <c r="J13" s="3">
        <v>100</v>
      </c>
      <c r="K13" s="28" t="s">
        <v>571</v>
      </c>
      <c r="L13" s="16">
        <v>44</v>
      </c>
      <c r="M13" s="1">
        <f t="shared" si="1"/>
        <v>4400</v>
      </c>
      <c r="N13" s="2">
        <f t="shared" si="0"/>
        <v>44.53441295546559</v>
      </c>
      <c r="O13" s="250" t="s">
        <v>935</v>
      </c>
      <c r="P13" s="6" t="s">
        <v>13</v>
      </c>
      <c r="S13" s="240"/>
      <c r="T13" s="240"/>
      <c r="U13" s="240"/>
    </row>
    <row r="14" spans="1:23" ht="42" customHeight="1">
      <c r="A14" s="150">
        <v>8</v>
      </c>
      <c r="B14" s="14"/>
      <c r="C14" s="15"/>
      <c r="D14" s="2"/>
      <c r="E14" s="259" t="s">
        <v>1003</v>
      </c>
      <c r="F14" s="248" t="s">
        <v>446</v>
      </c>
      <c r="G14" s="25" t="s">
        <v>252</v>
      </c>
      <c r="H14" s="19" t="s">
        <v>253</v>
      </c>
      <c r="I14" s="8">
        <v>97.7</v>
      </c>
      <c r="J14" s="3">
        <v>125</v>
      </c>
      <c r="K14" s="28" t="s">
        <v>254</v>
      </c>
      <c r="L14" s="16">
        <v>22</v>
      </c>
      <c r="M14" s="74">
        <f t="shared" si="1"/>
        <v>2750</v>
      </c>
      <c r="N14" s="2">
        <f t="shared" si="0"/>
        <v>28.147389969293755</v>
      </c>
      <c r="O14" s="250" t="s">
        <v>935</v>
      </c>
      <c r="P14" s="6" t="s">
        <v>32</v>
      </c>
      <c r="V14" s="149"/>
      <c r="W14" s="149"/>
    </row>
    <row r="15" spans="1:21" ht="42" customHeight="1">
      <c r="A15" s="150">
        <v>9</v>
      </c>
      <c r="B15" s="180"/>
      <c r="C15" s="180"/>
      <c r="D15" s="180"/>
      <c r="E15" s="259" t="s">
        <v>1004</v>
      </c>
      <c r="F15" s="248" t="s">
        <v>703</v>
      </c>
      <c r="G15" s="191" t="s">
        <v>701</v>
      </c>
      <c r="H15" s="184" t="s">
        <v>702</v>
      </c>
      <c r="I15" s="8">
        <v>103.5</v>
      </c>
      <c r="J15" s="3" t="s">
        <v>1005</v>
      </c>
      <c r="K15" s="190" t="s">
        <v>704</v>
      </c>
      <c r="L15" s="261" t="s">
        <v>1006</v>
      </c>
      <c r="M15" s="260">
        <v>2625</v>
      </c>
      <c r="N15" s="261" t="s">
        <v>1006</v>
      </c>
      <c r="O15" s="250" t="s">
        <v>935</v>
      </c>
      <c r="P15" s="6" t="s">
        <v>705</v>
      </c>
      <c r="Q15" s="240"/>
      <c r="R15" s="240"/>
      <c r="S15" s="240"/>
      <c r="T15" s="240"/>
      <c r="U15" s="240"/>
    </row>
    <row r="16" spans="1:21" ht="42" customHeight="1">
      <c r="A16" s="150">
        <v>10</v>
      </c>
      <c r="B16" s="180"/>
      <c r="C16" s="180"/>
      <c r="D16" s="180"/>
      <c r="E16" s="259" t="s">
        <v>1004</v>
      </c>
      <c r="F16" s="248" t="s">
        <v>719</v>
      </c>
      <c r="G16" s="216" t="s">
        <v>717</v>
      </c>
      <c r="H16" s="19" t="s">
        <v>718</v>
      </c>
      <c r="I16" s="8">
        <v>79.4</v>
      </c>
      <c r="J16" s="3" t="s">
        <v>1005</v>
      </c>
      <c r="K16" s="190" t="s">
        <v>720</v>
      </c>
      <c r="L16" s="261" t="s">
        <v>1006</v>
      </c>
      <c r="M16" s="260">
        <v>2632.5</v>
      </c>
      <c r="N16" s="261" t="s">
        <v>1006</v>
      </c>
      <c r="O16" s="250" t="s">
        <v>935</v>
      </c>
      <c r="P16" s="7" t="s">
        <v>721</v>
      </c>
      <c r="Q16" s="240"/>
      <c r="R16" s="240"/>
      <c r="S16" s="240"/>
      <c r="T16" s="240"/>
      <c r="U16" s="240"/>
    </row>
    <row r="17" spans="1:21" ht="42" customHeight="1">
      <c r="A17" s="150">
        <v>11</v>
      </c>
      <c r="B17" s="180"/>
      <c r="C17" s="180"/>
      <c r="D17" s="180"/>
      <c r="E17" s="259" t="s">
        <v>1004</v>
      </c>
      <c r="F17" s="248" t="s">
        <v>809</v>
      </c>
      <c r="G17" s="191" t="s">
        <v>807</v>
      </c>
      <c r="H17" s="19" t="s">
        <v>808</v>
      </c>
      <c r="I17" s="8">
        <v>85.55</v>
      </c>
      <c r="J17" s="3" t="s">
        <v>1005</v>
      </c>
      <c r="K17" s="190" t="s">
        <v>810</v>
      </c>
      <c r="L17" s="261" t="s">
        <v>1006</v>
      </c>
      <c r="M17" s="260">
        <v>4745</v>
      </c>
      <c r="N17" s="261" t="s">
        <v>1006</v>
      </c>
      <c r="O17" s="250" t="s">
        <v>935</v>
      </c>
      <c r="P17" s="7" t="s">
        <v>190</v>
      </c>
      <c r="Q17" s="240"/>
      <c r="R17" s="240"/>
      <c r="S17" s="240"/>
      <c r="T17" s="240"/>
      <c r="U17" s="240"/>
    </row>
    <row r="18" spans="1:21" ht="42" customHeight="1">
      <c r="A18" s="150">
        <v>12</v>
      </c>
      <c r="B18" s="180"/>
      <c r="C18" s="180"/>
      <c r="D18" s="180"/>
      <c r="E18" s="259" t="s">
        <v>1004</v>
      </c>
      <c r="F18" s="248" t="s">
        <v>139</v>
      </c>
      <c r="G18" s="191" t="s">
        <v>78</v>
      </c>
      <c r="H18" s="19" t="s">
        <v>79</v>
      </c>
      <c r="I18" s="8">
        <v>89.3</v>
      </c>
      <c r="J18" s="3" t="s">
        <v>1005</v>
      </c>
      <c r="K18" s="190" t="s">
        <v>223</v>
      </c>
      <c r="L18" s="261" t="s">
        <v>1006</v>
      </c>
      <c r="M18" s="260">
        <v>4745</v>
      </c>
      <c r="N18" s="261" t="s">
        <v>1006</v>
      </c>
      <c r="O18" s="250" t="s">
        <v>935</v>
      </c>
      <c r="P18" s="7" t="s">
        <v>13</v>
      </c>
      <c r="Q18" s="240"/>
      <c r="R18" s="240"/>
      <c r="S18" s="240"/>
      <c r="T18" s="240"/>
      <c r="U18" s="240"/>
    </row>
    <row r="19" spans="1:21" ht="41.25" customHeight="1">
      <c r="A19" s="150">
        <v>13</v>
      </c>
      <c r="B19" s="180"/>
      <c r="C19" s="180"/>
      <c r="D19" s="180"/>
      <c r="E19" s="259" t="s">
        <v>1004</v>
      </c>
      <c r="F19" s="249" t="s">
        <v>827</v>
      </c>
      <c r="G19" s="191" t="s">
        <v>825</v>
      </c>
      <c r="H19" s="19" t="s">
        <v>826</v>
      </c>
      <c r="I19" s="8">
        <v>95.65</v>
      </c>
      <c r="J19" s="3" t="s">
        <v>1005</v>
      </c>
      <c r="K19" s="190" t="s">
        <v>470</v>
      </c>
      <c r="L19" s="261" t="s">
        <v>1006</v>
      </c>
      <c r="M19" s="260">
        <v>5297.5</v>
      </c>
      <c r="N19" s="261" t="s">
        <v>1006</v>
      </c>
      <c r="O19" s="250" t="s">
        <v>935</v>
      </c>
      <c r="P19" s="7" t="s">
        <v>471</v>
      </c>
      <c r="Q19" s="240"/>
      <c r="R19" s="240"/>
      <c r="S19" s="240"/>
      <c r="T19" s="240"/>
      <c r="U19" s="240"/>
    </row>
    <row r="20" spans="1:21" ht="41.25" customHeight="1">
      <c r="A20" s="150">
        <v>14</v>
      </c>
      <c r="B20" s="180"/>
      <c r="C20" s="180"/>
      <c r="D20" s="180"/>
      <c r="E20" s="259" t="s">
        <v>1004</v>
      </c>
      <c r="F20" s="248" t="s">
        <v>830</v>
      </c>
      <c r="G20" s="191" t="s">
        <v>828</v>
      </c>
      <c r="H20" s="19" t="s">
        <v>829</v>
      </c>
      <c r="I20" s="8">
        <v>95</v>
      </c>
      <c r="J20" s="3" t="s">
        <v>1005</v>
      </c>
      <c r="K20" s="190" t="s">
        <v>831</v>
      </c>
      <c r="L20" s="261" t="s">
        <v>1006</v>
      </c>
      <c r="M20" s="260">
        <v>5265</v>
      </c>
      <c r="N20" s="261" t="s">
        <v>1006</v>
      </c>
      <c r="O20" s="250" t="s">
        <v>935</v>
      </c>
      <c r="P20" s="6" t="s">
        <v>218</v>
      </c>
      <c r="Q20" s="240"/>
      <c r="R20" s="240"/>
      <c r="S20" s="240"/>
      <c r="T20" s="240"/>
      <c r="U20" s="240"/>
    </row>
    <row r="21" spans="1:21" s="197" customFormat="1" ht="33" customHeight="1">
      <c r="A21" s="199"/>
      <c r="B21" s="409" t="s">
        <v>987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1"/>
      <c r="O21" s="153"/>
      <c r="P21" s="153"/>
      <c r="Q21" s="153"/>
      <c r="R21" s="153"/>
      <c r="S21" s="153"/>
      <c r="T21" s="153"/>
      <c r="U21" s="153"/>
    </row>
    <row r="22" spans="1:23" s="4" customFormat="1" ht="33.75" customHeight="1">
      <c r="A22" s="5" t="s">
        <v>2</v>
      </c>
      <c r="B22" s="5" t="s">
        <v>4</v>
      </c>
      <c r="C22" s="5" t="s">
        <v>3</v>
      </c>
      <c r="D22" s="5" t="s">
        <v>150</v>
      </c>
      <c r="E22" s="5" t="s">
        <v>152</v>
      </c>
      <c r="F22" s="5" t="s">
        <v>5</v>
      </c>
      <c r="G22" s="5" t="s">
        <v>0</v>
      </c>
      <c r="H22" s="5" t="s">
        <v>6</v>
      </c>
      <c r="I22" s="5" t="s">
        <v>20</v>
      </c>
      <c r="J22" s="5" t="s">
        <v>7</v>
      </c>
      <c r="K22" s="5" t="s">
        <v>8</v>
      </c>
      <c r="L22" s="5" t="s">
        <v>9</v>
      </c>
      <c r="M22" s="5" t="s">
        <v>10</v>
      </c>
      <c r="N22" s="5" t="s">
        <v>154</v>
      </c>
      <c r="O22" s="5" t="s">
        <v>11</v>
      </c>
      <c r="P22" s="5" t="s">
        <v>1</v>
      </c>
      <c r="Q22" s="27"/>
      <c r="R22" s="27"/>
      <c r="S22" s="27"/>
      <c r="T22" s="27"/>
      <c r="U22" s="27"/>
      <c r="V22" s="27"/>
      <c r="W22" s="27"/>
    </row>
    <row r="23" spans="1:23" ht="42" customHeight="1">
      <c r="A23" s="150">
        <v>1</v>
      </c>
      <c r="B23" s="14"/>
      <c r="C23" s="15"/>
      <c r="D23" s="2"/>
      <c r="E23" s="21" t="s">
        <v>153</v>
      </c>
      <c r="F23" s="248" t="s">
        <v>35</v>
      </c>
      <c r="G23" s="25" t="s">
        <v>33</v>
      </c>
      <c r="H23" s="23" t="s">
        <v>34</v>
      </c>
      <c r="I23" s="8">
        <v>88.45</v>
      </c>
      <c r="J23" s="3">
        <v>55</v>
      </c>
      <c r="K23" s="18" t="s">
        <v>595</v>
      </c>
      <c r="L23" s="16">
        <v>132</v>
      </c>
      <c r="M23" s="74">
        <f>SUM(J23*L23)</f>
        <v>7260</v>
      </c>
      <c r="N23" s="2">
        <f>SUM(M23/I23)</f>
        <v>82.08027133973997</v>
      </c>
      <c r="O23" s="250" t="s">
        <v>163</v>
      </c>
      <c r="P23" s="6" t="s">
        <v>36</v>
      </c>
      <c r="V23" s="149"/>
      <c r="W23" s="149"/>
    </row>
    <row r="24" spans="1:23" ht="42" customHeight="1">
      <c r="A24" s="150">
        <v>2</v>
      </c>
      <c r="B24" s="14"/>
      <c r="C24" s="15"/>
      <c r="D24" s="2"/>
      <c r="E24" s="6" t="s">
        <v>153</v>
      </c>
      <c r="F24" s="249" t="s">
        <v>31</v>
      </c>
      <c r="G24" s="25" t="s">
        <v>29</v>
      </c>
      <c r="H24" s="19" t="s">
        <v>30</v>
      </c>
      <c r="I24" s="8">
        <v>86</v>
      </c>
      <c r="J24" s="3">
        <v>55</v>
      </c>
      <c r="K24" s="18" t="s">
        <v>134</v>
      </c>
      <c r="L24" s="16">
        <v>119</v>
      </c>
      <c r="M24" s="74">
        <f>SUM(L24*J24)</f>
        <v>6545</v>
      </c>
      <c r="N24" s="2">
        <f>SUM(M24/I24)</f>
        <v>76.1046511627907</v>
      </c>
      <c r="O24" s="250" t="s">
        <v>163</v>
      </c>
      <c r="P24" s="6" t="s">
        <v>13</v>
      </c>
      <c r="V24" s="149"/>
      <c r="W24" s="149"/>
    </row>
    <row r="25" spans="1:21" ht="42" customHeight="1">
      <c r="A25" s="150">
        <v>3</v>
      </c>
      <c r="B25" s="122"/>
      <c r="C25" s="123"/>
      <c r="D25" s="124"/>
      <c r="E25" s="21" t="s">
        <v>153</v>
      </c>
      <c r="F25" s="248" t="s">
        <v>518</v>
      </c>
      <c r="G25" s="120" t="s">
        <v>519</v>
      </c>
      <c r="H25" s="128" t="s">
        <v>520</v>
      </c>
      <c r="I25" s="125">
        <v>84</v>
      </c>
      <c r="J25" s="126">
        <v>75</v>
      </c>
      <c r="K25" s="18" t="s">
        <v>584</v>
      </c>
      <c r="L25" s="16">
        <v>94</v>
      </c>
      <c r="M25" s="74">
        <f>SUM(L25*J25)</f>
        <v>7050</v>
      </c>
      <c r="N25" s="2">
        <f>SUM(M25/I25)</f>
        <v>83.92857142857143</v>
      </c>
      <c r="O25" s="119" t="s">
        <v>163</v>
      </c>
      <c r="P25" s="21" t="s">
        <v>521</v>
      </c>
      <c r="S25" s="240"/>
      <c r="T25" s="240"/>
      <c r="U25" s="240"/>
    </row>
    <row r="26" spans="1:21" ht="42" customHeight="1">
      <c r="A26" s="150">
        <v>4</v>
      </c>
      <c r="B26" s="14"/>
      <c r="C26" s="15"/>
      <c r="D26" s="2"/>
      <c r="E26" s="21" t="s">
        <v>153</v>
      </c>
      <c r="F26" s="248" t="s">
        <v>525</v>
      </c>
      <c r="G26" s="25" t="s">
        <v>526</v>
      </c>
      <c r="H26" s="19" t="s">
        <v>527</v>
      </c>
      <c r="I26" s="8">
        <v>81.35</v>
      </c>
      <c r="J26" s="3">
        <v>75</v>
      </c>
      <c r="K26" s="28" t="s">
        <v>528</v>
      </c>
      <c r="L26" s="16">
        <v>78</v>
      </c>
      <c r="M26" s="74">
        <f>SUM(L26*J26)</f>
        <v>5850</v>
      </c>
      <c r="N26" s="2">
        <f>SUM(M26/I26)</f>
        <v>71.91149354640443</v>
      </c>
      <c r="O26" s="119" t="s">
        <v>163</v>
      </c>
      <c r="P26" s="6" t="s">
        <v>52</v>
      </c>
      <c r="S26" s="240"/>
      <c r="T26" s="240"/>
      <c r="U26" s="240"/>
    </row>
    <row r="27" spans="1:21" s="197" customFormat="1" ht="33" customHeight="1">
      <c r="A27" s="199"/>
      <c r="B27" s="409" t="s">
        <v>988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1"/>
      <c r="O27" s="153"/>
      <c r="P27" s="153"/>
      <c r="Q27" s="153"/>
      <c r="R27" s="153"/>
      <c r="S27" s="153"/>
      <c r="T27" s="153"/>
      <c r="U27" s="153"/>
    </row>
    <row r="28" spans="1:23" s="4" customFormat="1" ht="33.75" customHeight="1">
      <c r="A28" s="5" t="s">
        <v>2</v>
      </c>
      <c r="B28" s="5" t="s">
        <v>4</v>
      </c>
      <c r="C28" s="5" t="s">
        <v>3</v>
      </c>
      <c r="D28" s="5" t="s">
        <v>150</v>
      </c>
      <c r="E28" s="5" t="s">
        <v>152</v>
      </c>
      <c r="F28" s="5" t="s">
        <v>5</v>
      </c>
      <c r="G28" s="5" t="s">
        <v>0</v>
      </c>
      <c r="H28" s="5" t="s">
        <v>6</v>
      </c>
      <c r="I28" s="5" t="s">
        <v>20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154</v>
      </c>
      <c r="O28" s="5" t="s">
        <v>356</v>
      </c>
      <c r="P28" s="5" t="s">
        <v>1</v>
      </c>
      <c r="Q28" s="27"/>
      <c r="R28" s="27"/>
      <c r="S28" s="27"/>
      <c r="T28" s="27"/>
      <c r="U28" s="27"/>
      <c r="V28" s="27"/>
      <c r="W28" s="27"/>
    </row>
    <row r="29" spans="1:21" ht="42" customHeight="1">
      <c r="A29" s="150">
        <v>1</v>
      </c>
      <c r="B29" s="122"/>
      <c r="C29" s="123"/>
      <c r="D29" s="124"/>
      <c r="E29" s="21" t="s">
        <v>153</v>
      </c>
      <c r="F29" s="248" t="s">
        <v>518</v>
      </c>
      <c r="G29" s="120" t="s">
        <v>519</v>
      </c>
      <c r="H29" s="128" t="s">
        <v>520</v>
      </c>
      <c r="I29" s="125">
        <v>84</v>
      </c>
      <c r="J29" s="126">
        <v>75</v>
      </c>
      <c r="K29" s="18" t="s">
        <v>584</v>
      </c>
      <c r="L29" s="16">
        <v>263</v>
      </c>
      <c r="M29" s="74">
        <f>SUM(L29*J29)</f>
        <v>19725</v>
      </c>
      <c r="N29" s="2">
        <f>SUM(M29/I29)</f>
        <v>234.82142857142858</v>
      </c>
      <c r="O29" s="250" t="s">
        <v>990</v>
      </c>
      <c r="P29" s="21" t="s">
        <v>521</v>
      </c>
      <c r="S29" s="240"/>
      <c r="T29" s="240"/>
      <c r="U29" s="240"/>
    </row>
    <row r="30" spans="1:23" ht="42" customHeight="1">
      <c r="A30" s="150">
        <v>2</v>
      </c>
      <c r="B30" s="14"/>
      <c r="C30" s="123"/>
      <c r="D30" s="2"/>
      <c r="E30" s="6" t="s">
        <v>153</v>
      </c>
      <c r="F30" s="248" t="s">
        <v>525</v>
      </c>
      <c r="G30" s="25" t="s">
        <v>526</v>
      </c>
      <c r="H30" s="19" t="s">
        <v>527</v>
      </c>
      <c r="I30" s="8">
        <v>81.35</v>
      </c>
      <c r="J30" s="3">
        <v>75</v>
      </c>
      <c r="K30" s="18" t="s">
        <v>528</v>
      </c>
      <c r="L30" s="16">
        <v>219</v>
      </c>
      <c r="M30" s="74">
        <f>SUM(L30*J30)</f>
        <v>16425</v>
      </c>
      <c r="N30" s="2">
        <f>SUM(M30/I30)</f>
        <v>201.90534726490475</v>
      </c>
      <c r="O30" s="250" t="s">
        <v>990</v>
      </c>
      <c r="P30" s="6" t="s">
        <v>52</v>
      </c>
      <c r="Q30" s="240"/>
      <c r="R30" s="240"/>
      <c r="V30" s="149"/>
      <c r="W30" s="149"/>
    </row>
    <row r="31" spans="1:25" ht="24" customHeight="1">
      <c r="A31" s="288" t="s">
        <v>1011</v>
      </c>
      <c r="B31" s="288"/>
      <c r="C31" s="288"/>
      <c r="D31" s="288"/>
      <c r="E31" s="288"/>
      <c r="F31" s="288"/>
      <c r="G31" s="288"/>
      <c r="H31" s="288"/>
      <c r="I31" s="289"/>
      <c r="J31" s="289"/>
      <c r="K31" s="289"/>
      <c r="L31" s="262"/>
      <c r="M31" s="262"/>
      <c r="N31" s="262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</row>
    <row r="32" spans="1:25" ht="24" customHeight="1">
      <c r="A32" s="290" t="s">
        <v>1012</v>
      </c>
      <c r="B32" s="291"/>
      <c r="C32" s="291"/>
      <c r="D32" s="292"/>
      <c r="E32" s="264" t="s">
        <v>1017</v>
      </c>
      <c r="F32" s="290" t="s">
        <v>934</v>
      </c>
      <c r="G32" s="292"/>
      <c r="H32" s="293" t="s">
        <v>720</v>
      </c>
      <c r="I32" s="294"/>
      <c r="J32" s="290" t="s">
        <v>1016</v>
      </c>
      <c r="K32" s="292"/>
      <c r="L32" s="265"/>
      <c r="M32" s="266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42"/>
      <c r="Y32" s="242"/>
    </row>
    <row r="33" spans="1:25" ht="24" customHeight="1">
      <c r="A33" s="290" t="s">
        <v>1014</v>
      </c>
      <c r="B33" s="291"/>
      <c r="C33" s="291"/>
      <c r="D33" s="292"/>
      <c r="E33" s="264" t="s">
        <v>16</v>
      </c>
      <c r="F33" s="290" t="s">
        <v>19</v>
      </c>
      <c r="G33" s="292"/>
      <c r="H33" s="293" t="s">
        <v>1015</v>
      </c>
      <c r="I33" s="294"/>
      <c r="J33" s="290" t="s">
        <v>1016</v>
      </c>
      <c r="K33" s="292"/>
      <c r="L33" s="265"/>
      <c r="M33" s="266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42"/>
      <c r="Y33" s="242"/>
    </row>
    <row r="34" spans="1:25" ht="24" customHeight="1">
      <c r="A34" s="290" t="s">
        <v>1014</v>
      </c>
      <c r="B34" s="291"/>
      <c r="C34" s="291"/>
      <c r="D34" s="292"/>
      <c r="E34" s="264" t="s">
        <v>1045</v>
      </c>
      <c r="F34" s="295" t="s">
        <v>1025</v>
      </c>
      <c r="G34" s="295"/>
      <c r="H34" s="296" t="s">
        <v>1015</v>
      </c>
      <c r="I34" s="296"/>
      <c r="J34" s="295" t="s">
        <v>1016</v>
      </c>
      <c r="K34" s="297"/>
      <c r="L34" s="265"/>
      <c r="M34" s="266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42"/>
      <c r="Y34" s="242"/>
    </row>
    <row r="35" spans="1:25" ht="24" customHeight="1">
      <c r="A35" s="290" t="s">
        <v>1014</v>
      </c>
      <c r="B35" s="291"/>
      <c r="C35" s="291"/>
      <c r="D35" s="292"/>
      <c r="E35" s="264" t="s">
        <v>494</v>
      </c>
      <c r="F35" s="290" t="s">
        <v>471</v>
      </c>
      <c r="G35" s="292"/>
      <c r="H35" s="293" t="s">
        <v>1028</v>
      </c>
      <c r="I35" s="294"/>
      <c r="J35" s="290" t="s">
        <v>1018</v>
      </c>
      <c r="K35" s="292"/>
      <c r="L35" s="265"/>
      <c r="M35" s="266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42"/>
      <c r="Y35" s="242"/>
    </row>
    <row r="36" spans="1:25" ht="24" customHeight="1">
      <c r="A36" s="290" t="s">
        <v>1014</v>
      </c>
      <c r="B36" s="291"/>
      <c r="C36" s="291"/>
      <c r="D36" s="292"/>
      <c r="E36" s="270" t="s">
        <v>1044</v>
      </c>
      <c r="F36" s="298" t="s">
        <v>1032</v>
      </c>
      <c r="G36" s="299"/>
      <c r="H36" s="300" t="s">
        <v>1015</v>
      </c>
      <c r="I36" s="301"/>
      <c r="J36" s="298" t="s">
        <v>1013</v>
      </c>
      <c r="K36" s="299"/>
      <c r="L36" s="265"/>
      <c r="M36" s="266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42"/>
      <c r="Y36" s="242"/>
    </row>
    <row r="37" spans="1:25" ht="24" customHeight="1">
      <c r="A37" s="290" t="s">
        <v>1014</v>
      </c>
      <c r="B37" s="291"/>
      <c r="C37" s="291"/>
      <c r="D37" s="292"/>
      <c r="E37" s="264" t="s">
        <v>1030</v>
      </c>
      <c r="F37" s="290" t="s">
        <v>1031</v>
      </c>
      <c r="G37" s="292"/>
      <c r="H37" s="293" t="s">
        <v>1015</v>
      </c>
      <c r="I37" s="294"/>
      <c r="J37" s="290" t="s">
        <v>1019</v>
      </c>
      <c r="K37" s="292"/>
      <c r="L37" s="265"/>
      <c r="M37" s="266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42"/>
      <c r="Y37" s="242"/>
    </row>
    <row r="38" spans="1:25" ht="24" customHeight="1">
      <c r="A38" s="290" t="s">
        <v>1014</v>
      </c>
      <c r="B38" s="291"/>
      <c r="C38" s="291"/>
      <c r="D38" s="292"/>
      <c r="E38" s="264" t="s">
        <v>541</v>
      </c>
      <c r="F38" s="290" t="s">
        <v>1026</v>
      </c>
      <c r="G38" s="292"/>
      <c r="H38" s="293" t="s">
        <v>1028</v>
      </c>
      <c r="I38" s="294"/>
      <c r="J38" s="290" t="s">
        <v>1019</v>
      </c>
      <c r="K38" s="292"/>
      <c r="L38" s="265"/>
      <c r="M38" s="266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42"/>
      <c r="Y38" s="242"/>
    </row>
    <row r="39" spans="1:25" ht="24" customHeight="1">
      <c r="A39" s="290" t="s">
        <v>1014</v>
      </c>
      <c r="B39" s="291"/>
      <c r="C39" s="291"/>
      <c r="D39" s="292"/>
      <c r="E39" s="264" t="s">
        <v>35</v>
      </c>
      <c r="F39" s="295" t="s">
        <v>1047</v>
      </c>
      <c r="G39" s="295"/>
      <c r="H39" s="296" t="s">
        <v>1048</v>
      </c>
      <c r="I39" s="296"/>
      <c r="J39" s="295" t="s">
        <v>1019</v>
      </c>
      <c r="K39" s="297"/>
      <c r="L39" s="265"/>
      <c r="M39" s="266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42"/>
      <c r="Y39" s="242"/>
    </row>
    <row r="40" spans="1:25" ht="24" customHeight="1">
      <c r="A40" s="290" t="s">
        <v>1020</v>
      </c>
      <c r="B40" s="291"/>
      <c r="C40" s="291"/>
      <c r="D40" s="292"/>
      <c r="E40" s="264" t="s">
        <v>143</v>
      </c>
      <c r="F40" s="295" t="s">
        <v>108</v>
      </c>
      <c r="G40" s="295"/>
      <c r="H40" s="296" t="s">
        <v>1046</v>
      </c>
      <c r="I40" s="296"/>
      <c r="J40" s="295" t="s">
        <v>1019</v>
      </c>
      <c r="K40" s="297"/>
      <c r="L40" s="265"/>
      <c r="M40" s="266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42"/>
      <c r="Y40" s="242"/>
    </row>
    <row r="41" spans="1:25" ht="24" customHeight="1">
      <c r="A41" s="290" t="s">
        <v>1020</v>
      </c>
      <c r="B41" s="291"/>
      <c r="C41" s="291"/>
      <c r="D41" s="292"/>
      <c r="E41" s="270" t="s">
        <v>71</v>
      </c>
      <c r="F41" s="298" t="s">
        <v>217</v>
      </c>
      <c r="G41" s="299"/>
      <c r="H41" s="300" t="s">
        <v>720</v>
      </c>
      <c r="I41" s="301"/>
      <c r="J41" s="298" t="s">
        <v>1021</v>
      </c>
      <c r="K41" s="299"/>
      <c r="L41" s="265"/>
      <c r="M41" s="266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42"/>
      <c r="Y41" s="242"/>
    </row>
    <row r="42" spans="1:25" ht="24" customHeight="1">
      <c r="A42" s="290" t="s">
        <v>1020</v>
      </c>
      <c r="B42" s="291"/>
      <c r="C42" s="291"/>
      <c r="D42" s="292"/>
      <c r="E42" s="264" t="s">
        <v>1049</v>
      </c>
      <c r="F42" s="295" t="s">
        <v>1050</v>
      </c>
      <c r="G42" s="295"/>
      <c r="H42" s="296" t="s">
        <v>1015</v>
      </c>
      <c r="I42" s="296"/>
      <c r="J42" s="295" t="s">
        <v>1021</v>
      </c>
      <c r="K42" s="297"/>
      <c r="L42" s="265"/>
      <c r="M42" s="266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42"/>
      <c r="Y42" s="242"/>
    </row>
    <row r="43" spans="1:25" ht="24" customHeight="1">
      <c r="A43" s="290" t="s">
        <v>1020</v>
      </c>
      <c r="B43" s="291"/>
      <c r="C43" s="291"/>
      <c r="D43" s="292"/>
      <c r="E43" s="264" t="s">
        <v>1030</v>
      </c>
      <c r="F43" s="290" t="s">
        <v>1031</v>
      </c>
      <c r="G43" s="292"/>
      <c r="H43" s="293" t="s">
        <v>1015</v>
      </c>
      <c r="I43" s="294"/>
      <c r="J43" s="290" t="s">
        <v>1019</v>
      </c>
      <c r="K43" s="292"/>
      <c r="L43" s="265"/>
      <c r="M43" s="266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42"/>
      <c r="Y43" s="242"/>
    </row>
    <row r="44" spans="1:25" ht="24" customHeight="1">
      <c r="A44" s="290" t="s">
        <v>1020</v>
      </c>
      <c r="B44" s="291"/>
      <c r="C44" s="291"/>
      <c r="D44" s="292"/>
      <c r="E44" s="264" t="s">
        <v>552</v>
      </c>
      <c r="F44" s="290" t="s">
        <v>1029</v>
      </c>
      <c r="G44" s="292"/>
      <c r="H44" s="293" t="s">
        <v>1015</v>
      </c>
      <c r="I44" s="294"/>
      <c r="J44" s="290" t="s">
        <v>1019</v>
      </c>
      <c r="K44" s="292"/>
      <c r="L44" s="265"/>
      <c r="M44" s="266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42"/>
      <c r="Y44" s="242"/>
    </row>
    <row r="45" spans="1:25" ht="24" customHeight="1">
      <c r="A45" s="290" t="s">
        <v>1020</v>
      </c>
      <c r="B45" s="291"/>
      <c r="C45" s="291"/>
      <c r="D45" s="292"/>
      <c r="E45" s="264" t="s">
        <v>1039</v>
      </c>
      <c r="F45" s="295" t="s">
        <v>1040</v>
      </c>
      <c r="G45" s="295"/>
      <c r="H45" s="296" t="s">
        <v>1015</v>
      </c>
      <c r="I45" s="296"/>
      <c r="J45" s="295" t="s">
        <v>1021</v>
      </c>
      <c r="K45" s="297"/>
      <c r="L45" s="265"/>
      <c r="M45" s="266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42"/>
      <c r="Y45" s="242"/>
    </row>
    <row r="46" spans="1:25" ht="24" customHeight="1">
      <c r="A46" s="290" t="s">
        <v>1020</v>
      </c>
      <c r="B46" s="291"/>
      <c r="C46" s="291"/>
      <c r="D46" s="292"/>
      <c r="E46" s="264" t="s">
        <v>467</v>
      </c>
      <c r="F46" s="290" t="s">
        <v>1027</v>
      </c>
      <c r="G46" s="292"/>
      <c r="H46" s="293" t="s">
        <v>1028</v>
      </c>
      <c r="I46" s="294"/>
      <c r="J46" s="290" t="s">
        <v>1021</v>
      </c>
      <c r="K46" s="292"/>
      <c r="L46" s="265"/>
      <c r="M46" s="266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42"/>
      <c r="Y46" s="242"/>
    </row>
    <row r="47" spans="1:25" ht="24" customHeight="1">
      <c r="A47" s="290" t="s">
        <v>1022</v>
      </c>
      <c r="B47" s="291"/>
      <c r="C47" s="291"/>
      <c r="D47" s="292"/>
      <c r="E47" s="264" t="s">
        <v>1037</v>
      </c>
      <c r="F47" s="290" t="s">
        <v>1038</v>
      </c>
      <c r="G47" s="292"/>
      <c r="H47" s="293" t="s">
        <v>1015</v>
      </c>
      <c r="I47" s="294"/>
      <c r="J47" s="290" t="s">
        <v>1021</v>
      </c>
      <c r="K47" s="292"/>
      <c r="L47" s="265"/>
      <c r="M47" s="266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42"/>
      <c r="Y47" s="242"/>
    </row>
    <row r="48" spans="1:25" ht="24" customHeight="1">
      <c r="A48" s="290" t="s">
        <v>1023</v>
      </c>
      <c r="B48" s="291"/>
      <c r="C48" s="291"/>
      <c r="D48" s="292"/>
      <c r="E48" s="264" t="s">
        <v>1017</v>
      </c>
      <c r="F48" s="290" t="s">
        <v>934</v>
      </c>
      <c r="G48" s="292"/>
      <c r="H48" s="293" t="s">
        <v>720</v>
      </c>
      <c r="I48" s="294"/>
      <c r="J48" s="290" t="s">
        <v>1016</v>
      </c>
      <c r="K48" s="292"/>
      <c r="L48" s="265"/>
      <c r="M48" s="26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42"/>
      <c r="Y48" s="242"/>
    </row>
    <row r="49" spans="1:25" ht="24" customHeight="1">
      <c r="A49" s="290" t="s">
        <v>1023</v>
      </c>
      <c r="B49" s="291"/>
      <c r="C49" s="291"/>
      <c r="D49" s="292"/>
      <c r="E49" s="264" t="s">
        <v>1041</v>
      </c>
      <c r="F49" s="295" t="s">
        <v>1042</v>
      </c>
      <c r="G49" s="295"/>
      <c r="H49" s="296" t="s">
        <v>1015</v>
      </c>
      <c r="I49" s="296"/>
      <c r="J49" s="295" t="s">
        <v>1021</v>
      </c>
      <c r="K49" s="297"/>
      <c r="L49" s="265"/>
      <c r="M49" s="266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42"/>
      <c r="Y49" s="242"/>
    </row>
    <row r="50" spans="1:25" ht="24" customHeight="1">
      <c r="A50" s="290" t="s">
        <v>1035</v>
      </c>
      <c r="B50" s="291"/>
      <c r="C50" s="291"/>
      <c r="D50" s="292"/>
      <c r="E50" s="267"/>
      <c r="F50" s="290" t="s">
        <v>1036</v>
      </c>
      <c r="G50" s="292"/>
      <c r="H50" s="293" t="s">
        <v>720</v>
      </c>
      <c r="I50" s="294"/>
      <c r="J50" s="290" t="s">
        <v>1024</v>
      </c>
      <c r="K50" s="292"/>
      <c r="L50" s="265"/>
      <c r="M50" s="266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42"/>
      <c r="Y50" s="242"/>
    </row>
    <row r="51" spans="1:25" ht="24" customHeight="1">
      <c r="A51" s="290" t="s">
        <v>1033</v>
      </c>
      <c r="B51" s="291"/>
      <c r="C51" s="291"/>
      <c r="D51" s="292"/>
      <c r="E51" s="264" t="s">
        <v>1043</v>
      </c>
      <c r="F51" s="295" t="s">
        <v>1034</v>
      </c>
      <c r="G51" s="295"/>
      <c r="H51" s="296" t="s">
        <v>720</v>
      </c>
      <c r="I51" s="296"/>
      <c r="J51" s="295" t="s">
        <v>1021</v>
      </c>
      <c r="K51" s="297"/>
      <c r="L51" s="268"/>
      <c r="M51" s="266"/>
      <c r="N51" s="269"/>
      <c r="O51" s="265"/>
      <c r="P51" s="265"/>
      <c r="Q51" s="265"/>
      <c r="R51" s="265"/>
      <c r="S51" s="265"/>
      <c r="T51" s="265"/>
      <c r="U51" s="265"/>
      <c r="V51" s="265"/>
      <c r="W51" s="265"/>
      <c r="X51" s="242"/>
      <c r="Y51" s="242"/>
    </row>
  </sheetData>
  <sheetProtection/>
  <mergeCells count="88">
    <mergeCell ref="A50:D50"/>
    <mergeCell ref="F50:G50"/>
    <mergeCell ref="H50:I50"/>
    <mergeCell ref="J50:K50"/>
    <mergeCell ref="A51:D51"/>
    <mergeCell ref="F51:G51"/>
    <mergeCell ref="H51:I51"/>
    <mergeCell ref="J51:K51"/>
    <mergeCell ref="A48:D48"/>
    <mergeCell ref="F48:G48"/>
    <mergeCell ref="H48:I48"/>
    <mergeCell ref="J48:K48"/>
    <mergeCell ref="A49:D49"/>
    <mergeCell ref="F49:G49"/>
    <mergeCell ref="H49:I49"/>
    <mergeCell ref="J49:K49"/>
    <mergeCell ref="A46:D46"/>
    <mergeCell ref="F46:G46"/>
    <mergeCell ref="H46:I46"/>
    <mergeCell ref="J46:K46"/>
    <mergeCell ref="A47:D47"/>
    <mergeCell ref="F47:G47"/>
    <mergeCell ref="H47:I47"/>
    <mergeCell ref="J47:K47"/>
    <mergeCell ref="A44:D44"/>
    <mergeCell ref="F44:G44"/>
    <mergeCell ref="H44:I44"/>
    <mergeCell ref="J44:K44"/>
    <mergeCell ref="A45:D45"/>
    <mergeCell ref="F45:G45"/>
    <mergeCell ref="H45:I45"/>
    <mergeCell ref="J45:K45"/>
    <mergeCell ref="A42:D42"/>
    <mergeCell ref="F42:G42"/>
    <mergeCell ref="H42:I42"/>
    <mergeCell ref="J42:K42"/>
    <mergeCell ref="A43:D43"/>
    <mergeCell ref="F43:G43"/>
    <mergeCell ref="H43:I43"/>
    <mergeCell ref="J43:K43"/>
    <mergeCell ref="A40:D40"/>
    <mergeCell ref="F40:G40"/>
    <mergeCell ref="H40:I40"/>
    <mergeCell ref="J40:K40"/>
    <mergeCell ref="A41:D41"/>
    <mergeCell ref="F41:G41"/>
    <mergeCell ref="H41:I41"/>
    <mergeCell ref="J41:K41"/>
    <mergeCell ref="A38:D38"/>
    <mergeCell ref="F38:G38"/>
    <mergeCell ref="H38:I38"/>
    <mergeCell ref="J38:K38"/>
    <mergeCell ref="A39:D39"/>
    <mergeCell ref="F39:G39"/>
    <mergeCell ref="H39:I39"/>
    <mergeCell ref="J39:K39"/>
    <mergeCell ref="A36:D36"/>
    <mergeCell ref="F36:G36"/>
    <mergeCell ref="H36:I36"/>
    <mergeCell ref="J36:K36"/>
    <mergeCell ref="A37:D37"/>
    <mergeCell ref="F37:G37"/>
    <mergeCell ref="H37:I37"/>
    <mergeCell ref="J37:K37"/>
    <mergeCell ref="A34:D34"/>
    <mergeCell ref="F34:G34"/>
    <mergeCell ref="H34:I34"/>
    <mergeCell ref="J34:K34"/>
    <mergeCell ref="A35:D35"/>
    <mergeCell ref="F35:G35"/>
    <mergeCell ref="H35:I35"/>
    <mergeCell ref="J35:K35"/>
    <mergeCell ref="A31:K31"/>
    <mergeCell ref="A32:D32"/>
    <mergeCell ref="F32:G32"/>
    <mergeCell ref="H32:I32"/>
    <mergeCell ref="J32:K32"/>
    <mergeCell ref="A33:D33"/>
    <mergeCell ref="F33:G33"/>
    <mergeCell ref="H33:I33"/>
    <mergeCell ref="J33:K33"/>
    <mergeCell ref="B21:N21"/>
    <mergeCell ref="B27:N27"/>
    <mergeCell ref="A1:P1"/>
    <mergeCell ref="A2:P2"/>
    <mergeCell ref="A3:P3"/>
    <mergeCell ref="A4:P4"/>
    <mergeCell ref="B5:N5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AA66"/>
  <sheetViews>
    <sheetView zoomScale="60" zoomScaleNormal="60" zoomScalePageLayoutView="0" workbookViewId="0" topLeftCell="A25">
      <selection activeCell="M61" sqref="M61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8.421875" style="10" customWidth="1"/>
    <col min="5" max="5" width="18.7109375" style="10" customWidth="1"/>
    <col min="6" max="6" width="9.57421875" style="24" customWidth="1"/>
    <col min="7" max="7" width="26.57421875" style="11" customWidth="1"/>
    <col min="8" max="8" width="19.28125" style="20" customWidth="1"/>
    <col min="9" max="9" width="11.57421875" style="10" customWidth="1"/>
    <col min="10" max="10" width="9.00390625" style="10" customWidth="1"/>
    <col min="11" max="11" width="30.28125" style="9" customWidth="1"/>
    <col min="12" max="12" width="12.421875" style="31" customWidth="1"/>
    <col min="13" max="13" width="11.7109375" style="31" customWidth="1"/>
    <col min="14" max="14" width="13.00390625" style="31" customWidth="1"/>
    <col min="15" max="15" width="27.7109375" style="30" customWidth="1"/>
    <col min="16" max="17" width="17.8515625" style="30" customWidth="1"/>
    <col min="18" max="18" width="13.7109375" style="30" customWidth="1"/>
    <col min="19" max="19" width="20.28125" style="30" customWidth="1"/>
    <col min="20" max="20" width="21.140625" style="30" customWidth="1"/>
    <col min="21" max="21" width="9.140625" style="30" customWidth="1"/>
    <col min="22" max="16384" width="9.140625" style="31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1" s="26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9"/>
      <c r="R4" s="29"/>
      <c r="S4" s="29"/>
      <c r="T4" s="29"/>
      <c r="U4" s="29"/>
    </row>
    <row r="5" spans="1:20" s="26" customFormat="1" ht="26.25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87"/>
      <c r="P5" s="287"/>
      <c r="Q5" s="29"/>
      <c r="R5" s="29"/>
      <c r="S5" s="29"/>
      <c r="T5" s="29"/>
    </row>
    <row r="6" spans="1:21" s="41" customFormat="1" ht="25.5" customHeight="1">
      <c r="A6" s="40"/>
      <c r="B6" s="345" t="s">
        <v>346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43"/>
      <c r="P6" s="43"/>
      <c r="Q6" s="43"/>
      <c r="R6" s="43"/>
      <c r="S6" s="43"/>
      <c r="T6" s="43"/>
      <c r="U6" s="43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356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32">
        <v>1</v>
      </c>
      <c r="B8" s="14"/>
      <c r="C8" s="96">
        <v>1</v>
      </c>
      <c r="D8" s="2"/>
      <c r="E8" s="21" t="s">
        <v>153</v>
      </c>
      <c r="F8" s="63" t="s">
        <v>135</v>
      </c>
      <c r="G8" s="25" t="s">
        <v>136</v>
      </c>
      <c r="H8" s="19" t="s">
        <v>338</v>
      </c>
      <c r="I8" s="8">
        <v>44</v>
      </c>
      <c r="J8" s="3">
        <v>25</v>
      </c>
      <c r="K8" s="28" t="s">
        <v>137</v>
      </c>
      <c r="L8" s="16">
        <v>80</v>
      </c>
      <c r="M8" s="74">
        <f aca="true" t="shared" si="0" ref="M8:M15">SUM(L8*J8)</f>
        <v>2000</v>
      </c>
      <c r="N8" s="2">
        <f aca="true" t="shared" si="1" ref="N8:N15">SUM(M8/I8)</f>
        <v>45.45454545454545</v>
      </c>
      <c r="O8" s="7" t="s">
        <v>334</v>
      </c>
      <c r="P8" s="6" t="s">
        <v>138</v>
      </c>
      <c r="Q8" s="65"/>
      <c r="R8" s="65"/>
      <c r="S8" s="65"/>
      <c r="T8" s="65"/>
      <c r="U8" s="65"/>
      <c r="V8" s="65"/>
      <c r="W8" s="65"/>
    </row>
    <row r="9" spans="1:23" ht="42" customHeight="1">
      <c r="A9" s="35">
        <v>2</v>
      </c>
      <c r="B9" s="14"/>
      <c r="C9" s="96">
        <v>2</v>
      </c>
      <c r="D9" s="2"/>
      <c r="E9" s="21" t="s">
        <v>153</v>
      </c>
      <c r="F9" s="38"/>
      <c r="G9" s="25" t="s">
        <v>194</v>
      </c>
      <c r="H9" s="19" t="s">
        <v>339</v>
      </c>
      <c r="I9" s="8">
        <v>47.65</v>
      </c>
      <c r="J9" s="3">
        <v>25</v>
      </c>
      <c r="K9" s="28" t="s">
        <v>144</v>
      </c>
      <c r="L9" s="16">
        <v>85</v>
      </c>
      <c r="M9" s="74">
        <f t="shared" si="0"/>
        <v>2125</v>
      </c>
      <c r="N9" s="2">
        <f t="shared" si="1"/>
        <v>44.596012591815324</v>
      </c>
      <c r="O9" s="7" t="s">
        <v>334</v>
      </c>
      <c r="P9" s="6" t="s">
        <v>148</v>
      </c>
      <c r="Q9" s="33"/>
      <c r="R9" s="33"/>
      <c r="S9" s="33"/>
      <c r="T9" s="33"/>
      <c r="U9" s="33"/>
      <c r="V9" s="33"/>
      <c r="W9" s="33"/>
    </row>
    <row r="10" spans="1:23" s="37" customFormat="1" ht="42" customHeight="1">
      <c r="A10" s="68">
        <v>3</v>
      </c>
      <c r="B10" s="14"/>
      <c r="C10" s="96">
        <v>3</v>
      </c>
      <c r="D10" s="2"/>
      <c r="E10" s="21" t="s">
        <v>153</v>
      </c>
      <c r="F10" s="46" t="s">
        <v>348</v>
      </c>
      <c r="G10" s="25" t="s">
        <v>267</v>
      </c>
      <c r="H10" s="19" t="s">
        <v>340</v>
      </c>
      <c r="I10" s="8">
        <v>79.6</v>
      </c>
      <c r="J10" s="3">
        <v>25</v>
      </c>
      <c r="K10" s="28" t="s">
        <v>265</v>
      </c>
      <c r="L10" s="16">
        <v>87</v>
      </c>
      <c r="M10" s="74">
        <f t="shared" si="0"/>
        <v>2175</v>
      </c>
      <c r="N10" s="2">
        <f t="shared" si="1"/>
        <v>27.32412060301508</v>
      </c>
      <c r="O10" s="7" t="s">
        <v>334</v>
      </c>
      <c r="P10" s="6" t="s">
        <v>293</v>
      </c>
      <c r="Q10" s="67"/>
      <c r="R10" s="67"/>
      <c r="S10" s="67"/>
      <c r="T10" s="67"/>
      <c r="U10" s="67"/>
      <c r="V10" s="67"/>
      <c r="W10" s="67"/>
    </row>
    <row r="11" spans="1:23" s="39" customFormat="1" ht="42" customHeight="1">
      <c r="A11" s="68">
        <v>4</v>
      </c>
      <c r="B11" s="14"/>
      <c r="C11" s="96">
        <v>4</v>
      </c>
      <c r="D11" s="2"/>
      <c r="E11" s="21" t="s">
        <v>153</v>
      </c>
      <c r="F11" s="38"/>
      <c r="G11" s="25" t="s">
        <v>149</v>
      </c>
      <c r="H11" s="19" t="s">
        <v>341</v>
      </c>
      <c r="I11" s="8">
        <v>40.85</v>
      </c>
      <c r="J11" s="3">
        <v>25</v>
      </c>
      <c r="K11" s="28" t="s">
        <v>144</v>
      </c>
      <c r="L11" s="16">
        <v>36</v>
      </c>
      <c r="M11" s="74">
        <f t="shared" si="0"/>
        <v>900</v>
      </c>
      <c r="N11" s="2">
        <f t="shared" si="1"/>
        <v>22.031823745410037</v>
      </c>
      <c r="O11" s="7" t="s">
        <v>334</v>
      </c>
      <c r="P11" s="6" t="s">
        <v>148</v>
      </c>
      <c r="Q11" s="44"/>
      <c r="R11" s="44"/>
      <c r="S11" s="44"/>
      <c r="T11" s="44"/>
      <c r="U11" s="44"/>
      <c r="V11" s="44"/>
      <c r="W11" s="44"/>
    </row>
    <row r="12" spans="1:23" s="47" customFormat="1" ht="42" customHeight="1">
      <c r="A12" s="68">
        <v>5</v>
      </c>
      <c r="B12" s="14"/>
      <c r="C12" s="96">
        <v>5</v>
      </c>
      <c r="D12" s="2"/>
      <c r="E12" s="21" t="s">
        <v>153</v>
      </c>
      <c r="F12" s="38"/>
      <c r="G12" s="25" t="s">
        <v>269</v>
      </c>
      <c r="H12" s="19" t="s">
        <v>342</v>
      </c>
      <c r="I12" s="8">
        <v>56.15</v>
      </c>
      <c r="J12" s="3">
        <v>25</v>
      </c>
      <c r="K12" s="28" t="s">
        <v>265</v>
      </c>
      <c r="L12" s="16">
        <v>45</v>
      </c>
      <c r="M12" s="74">
        <f t="shared" si="0"/>
        <v>1125</v>
      </c>
      <c r="N12" s="2">
        <f t="shared" si="1"/>
        <v>20.035618878005344</v>
      </c>
      <c r="O12" s="7" t="s">
        <v>334</v>
      </c>
      <c r="P12" s="6" t="s">
        <v>293</v>
      </c>
      <c r="Q12" s="44"/>
      <c r="R12" s="44"/>
      <c r="S12" s="44"/>
      <c r="T12" s="44"/>
      <c r="U12" s="44"/>
      <c r="V12" s="44"/>
      <c r="W12" s="44"/>
    </row>
    <row r="13" spans="1:23" s="58" customFormat="1" ht="42" customHeight="1">
      <c r="A13" s="68">
        <v>6</v>
      </c>
      <c r="B13" s="14"/>
      <c r="C13" s="15">
        <v>6</v>
      </c>
      <c r="D13" s="2"/>
      <c r="E13" s="21" t="s">
        <v>153</v>
      </c>
      <c r="F13" s="38"/>
      <c r="G13" s="25" t="s">
        <v>122</v>
      </c>
      <c r="H13" s="19" t="s">
        <v>328</v>
      </c>
      <c r="I13" s="8">
        <v>35.5</v>
      </c>
      <c r="J13" s="3">
        <v>25</v>
      </c>
      <c r="K13" s="28" t="s">
        <v>151</v>
      </c>
      <c r="L13" s="16">
        <v>22</v>
      </c>
      <c r="M13" s="74">
        <f t="shared" si="0"/>
        <v>550</v>
      </c>
      <c r="N13" s="2">
        <f t="shared" si="1"/>
        <v>15.492957746478874</v>
      </c>
      <c r="O13" s="7" t="s">
        <v>335</v>
      </c>
      <c r="P13" s="6" t="s">
        <v>52</v>
      </c>
      <c r="Q13" s="61"/>
      <c r="R13" s="61"/>
      <c r="S13" s="61"/>
      <c r="T13" s="61"/>
      <c r="U13" s="61"/>
      <c r="V13" s="61"/>
      <c r="W13" s="61"/>
    </row>
    <row r="14" spans="1:23" s="33" customFormat="1" ht="42" customHeight="1">
      <c r="A14" s="68">
        <v>7</v>
      </c>
      <c r="B14" s="14"/>
      <c r="C14" s="15">
        <v>7</v>
      </c>
      <c r="D14" s="2"/>
      <c r="E14" s="21" t="s">
        <v>153</v>
      </c>
      <c r="F14" s="38"/>
      <c r="G14" s="25" t="s">
        <v>167</v>
      </c>
      <c r="H14" s="19" t="s">
        <v>343</v>
      </c>
      <c r="I14" s="8">
        <v>74.75</v>
      </c>
      <c r="J14" s="3">
        <v>25</v>
      </c>
      <c r="K14" s="28" t="s">
        <v>168</v>
      </c>
      <c r="L14" s="16">
        <v>45</v>
      </c>
      <c r="M14" s="74">
        <f t="shared" si="0"/>
        <v>1125</v>
      </c>
      <c r="N14" s="2">
        <f t="shared" si="1"/>
        <v>15.050167224080267</v>
      </c>
      <c r="O14" s="7" t="s">
        <v>335</v>
      </c>
      <c r="P14" s="6" t="s">
        <v>19</v>
      </c>
      <c r="Q14" s="34"/>
      <c r="R14" s="34"/>
      <c r="S14" s="34"/>
      <c r="T14" s="34"/>
      <c r="U14" s="34"/>
      <c r="V14" s="34"/>
      <c r="W14" s="34"/>
    </row>
    <row r="15" spans="1:23" ht="42" customHeight="1">
      <c r="A15" s="68">
        <v>8</v>
      </c>
      <c r="B15" s="14"/>
      <c r="C15" s="15">
        <v>8</v>
      </c>
      <c r="D15" s="2"/>
      <c r="E15" s="21" t="s">
        <v>153</v>
      </c>
      <c r="F15" s="38"/>
      <c r="G15" s="25" t="s">
        <v>268</v>
      </c>
      <c r="H15" s="19" t="s">
        <v>344</v>
      </c>
      <c r="I15" s="8">
        <v>46.3</v>
      </c>
      <c r="J15" s="3">
        <v>25</v>
      </c>
      <c r="K15" s="28" t="s">
        <v>265</v>
      </c>
      <c r="L15" s="16">
        <v>23</v>
      </c>
      <c r="M15" s="74">
        <f t="shared" si="0"/>
        <v>575</v>
      </c>
      <c r="N15" s="2">
        <f t="shared" si="1"/>
        <v>12.419006479481641</v>
      </c>
      <c r="O15" s="7" t="s">
        <v>336</v>
      </c>
      <c r="P15" s="6" t="s">
        <v>293</v>
      </c>
      <c r="V15" s="30"/>
      <c r="W15" s="30"/>
    </row>
    <row r="16" spans="1:21" s="65" customFormat="1" ht="27.75" customHeight="1">
      <c r="A16" s="86"/>
      <c r="B16" s="339" t="s">
        <v>332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1"/>
      <c r="P16" s="67"/>
      <c r="Q16" s="67"/>
      <c r="R16" s="67"/>
      <c r="S16" s="67"/>
      <c r="T16" s="67"/>
      <c r="U16" s="67"/>
    </row>
    <row r="17" spans="1:24" s="4" customFormat="1" ht="33.75" customHeight="1">
      <c r="A17" s="5" t="s">
        <v>2</v>
      </c>
      <c r="B17" s="5" t="s">
        <v>4</v>
      </c>
      <c r="C17" s="5" t="s">
        <v>3</v>
      </c>
      <c r="D17" s="5" t="s">
        <v>150</v>
      </c>
      <c r="E17" s="5" t="s">
        <v>152</v>
      </c>
      <c r="F17" s="5" t="s">
        <v>5</v>
      </c>
      <c r="G17" s="5" t="s">
        <v>0</v>
      </c>
      <c r="H17" s="5" t="s">
        <v>6</v>
      </c>
      <c r="I17" s="5" t="s">
        <v>20</v>
      </c>
      <c r="J17" s="5" t="s">
        <v>7</v>
      </c>
      <c r="K17" s="5" t="s">
        <v>8</v>
      </c>
      <c r="L17" s="5" t="s">
        <v>9</v>
      </c>
      <c r="M17" s="5" t="s">
        <v>10</v>
      </c>
      <c r="N17" s="5" t="s">
        <v>154</v>
      </c>
      <c r="O17" s="5" t="s">
        <v>331</v>
      </c>
      <c r="P17" s="5" t="s">
        <v>356</v>
      </c>
      <c r="Q17" s="5" t="s">
        <v>1</v>
      </c>
      <c r="R17" s="27"/>
      <c r="S17" s="27"/>
      <c r="T17" s="27"/>
      <c r="U17" s="27"/>
      <c r="V17" s="27"/>
      <c r="W17" s="27"/>
      <c r="X17" s="27"/>
    </row>
    <row r="18" spans="1:24" s="65" customFormat="1" ht="42" customHeight="1">
      <c r="A18" s="7"/>
      <c r="B18" s="14"/>
      <c r="C18" s="15"/>
      <c r="D18" s="2"/>
      <c r="E18" s="6" t="s">
        <v>153</v>
      </c>
      <c r="F18" s="63" t="s">
        <v>135</v>
      </c>
      <c r="G18" s="25" t="s">
        <v>136</v>
      </c>
      <c r="H18" s="19" t="s">
        <v>338</v>
      </c>
      <c r="I18" s="8">
        <v>44</v>
      </c>
      <c r="J18" s="3">
        <v>25</v>
      </c>
      <c r="K18" s="18" t="s">
        <v>137</v>
      </c>
      <c r="L18" s="16">
        <v>80</v>
      </c>
      <c r="M18" s="74">
        <f>SUM(L18*J18)</f>
        <v>2000</v>
      </c>
      <c r="N18" s="2">
        <f>SUM(M18/I18)</f>
        <v>45.45454545454545</v>
      </c>
      <c r="O18" s="79">
        <f>SUM(L18+L8)</f>
        <v>160</v>
      </c>
      <c r="P18" s="7"/>
      <c r="Q18" s="6" t="s">
        <v>138</v>
      </c>
      <c r="R18" s="67"/>
      <c r="S18" s="67"/>
      <c r="T18" s="67"/>
      <c r="U18" s="67"/>
      <c r="V18" s="67"/>
      <c r="W18" s="67"/>
      <c r="X18" s="67"/>
    </row>
    <row r="19" spans="1:24" s="65" customFormat="1" ht="42" customHeight="1">
      <c r="A19" s="7"/>
      <c r="B19" s="14"/>
      <c r="C19" s="15"/>
      <c r="D19" s="2"/>
      <c r="E19" s="6" t="s">
        <v>153</v>
      </c>
      <c r="F19" s="87"/>
      <c r="G19" s="25" t="s">
        <v>194</v>
      </c>
      <c r="H19" s="19" t="s">
        <v>339</v>
      </c>
      <c r="I19" s="8">
        <v>47.65</v>
      </c>
      <c r="J19" s="3">
        <v>25</v>
      </c>
      <c r="K19" s="18" t="s">
        <v>144</v>
      </c>
      <c r="L19" s="16">
        <v>83</v>
      </c>
      <c r="M19" s="74">
        <f>SUM(L19*J19)</f>
        <v>2075</v>
      </c>
      <c r="N19" s="2">
        <f>SUM(M19/I19)</f>
        <v>43.54669464847849</v>
      </c>
      <c r="O19" s="79">
        <f>SUM(L19+L9)</f>
        <v>168</v>
      </c>
      <c r="P19" s="7"/>
      <c r="Q19" s="6" t="s">
        <v>148</v>
      </c>
      <c r="R19" s="67"/>
      <c r="S19" s="67"/>
      <c r="T19" s="67"/>
      <c r="U19" s="67"/>
      <c r="V19" s="67"/>
      <c r="W19" s="67"/>
      <c r="X19" s="67"/>
    </row>
    <row r="20" spans="1:24" s="65" customFormat="1" ht="42" customHeight="1">
      <c r="A20" s="7"/>
      <c r="B20" s="14"/>
      <c r="C20" s="15"/>
      <c r="D20" s="2"/>
      <c r="E20" s="6" t="s">
        <v>153</v>
      </c>
      <c r="F20" s="46" t="s">
        <v>348</v>
      </c>
      <c r="G20" s="25" t="s">
        <v>267</v>
      </c>
      <c r="H20" s="19" t="s">
        <v>340</v>
      </c>
      <c r="I20" s="8">
        <v>79.6</v>
      </c>
      <c r="J20" s="3">
        <v>25</v>
      </c>
      <c r="K20" s="18" t="s">
        <v>265</v>
      </c>
      <c r="L20" s="85">
        <v>101</v>
      </c>
      <c r="M20" s="74">
        <f>SUM(L20*J20)</f>
        <v>2525</v>
      </c>
      <c r="N20" s="2">
        <f>SUM(M20/I20)</f>
        <v>31.721105527638194</v>
      </c>
      <c r="O20" s="79">
        <f>SUM(L20+L10)</f>
        <v>188</v>
      </c>
      <c r="P20" s="84" t="s">
        <v>333</v>
      </c>
      <c r="Q20" s="6" t="s">
        <v>293</v>
      </c>
      <c r="R20" s="67"/>
      <c r="S20" s="67"/>
      <c r="T20" s="67"/>
      <c r="U20" s="67"/>
      <c r="V20" s="67"/>
      <c r="W20" s="67"/>
      <c r="X20" s="67"/>
    </row>
    <row r="21" spans="1:18" s="65" customFormat="1" ht="27.75" customHeight="1">
      <c r="A21" s="66"/>
      <c r="B21" s="338" t="s">
        <v>353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  <c r="P21" s="279"/>
      <c r="Q21" s="279"/>
      <c r="R21" s="67"/>
    </row>
    <row r="22" spans="1:27" s="4" customFormat="1" ht="33.75" customHeight="1">
      <c r="A22" s="5" t="s">
        <v>2</v>
      </c>
      <c r="B22" s="5" t="s">
        <v>4</v>
      </c>
      <c r="C22" s="5" t="s">
        <v>3</v>
      </c>
      <c r="D22" s="5" t="s">
        <v>150</v>
      </c>
      <c r="E22" s="5" t="s">
        <v>152</v>
      </c>
      <c r="F22" s="5" t="s">
        <v>5</v>
      </c>
      <c r="G22" s="5" t="s">
        <v>0</v>
      </c>
      <c r="H22" s="5" t="s">
        <v>6</v>
      </c>
      <c r="I22" s="5" t="s">
        <v>20</v>
      </c>
      <c r="J22" s="5" t="s">
        <v>7</v>
      </c>
      <c r="K22" s="5" t="s">
        <v>8</v>
      </c>
      <c r="L22" s="5" t="s">
        <v>9</v>
      </c>
      <c r="M22" s="5" t="s">
        <v>10</v>
      </c>
      <c r="N22" s="5" t="s">
        <v>432</v>
      </c>
      <c r="O22" s="5" t="s">
        <v>154</v>
      </c>
      <c r="P22" s="5" t="s">
        <v>356</v>
      </c>
      <c r="Q22" s="5" t="s">
        <v>352</v>
      </c>
      <c r="R22" s="81" t="s">
        <v>325</v>
      </c>
      <c r="S22" s="5" t="s">
        <v>11</v>
      </c>
      <c r="T22" s="5" t="s">
        <v>1</v>
      </c>
      <c r="U22" s="27"/>
      <c r="V22" s="27"/>
      <c r="W22" s="27"/>
      <c r="X22" s="27"/>
      <c r="Y22" s="27"/>
      <c r="Z22" s="27"/>
      <c r="AA22" s="27"/>
    </row>
    <row r="23" spans="1:27" s="65" customFormat="1" ht="42" customHeight="1">
      <c r="A23" s="68">
        <v>9</v>
      </c>
      <c r="B23" s="14"/>
      <c r="C23" s="82">
        <v>1</v>
      </c>
      <c r="D23" s="102"/>
      <c r="E23" s="6" t="s">
        <v>153</v>
      </c>
      <c r="F23" s="63" t="s">
        <v>135</v>
      </c>
      <c r="G23" s="25" t="s">
        <v>136</v>
      </c>
      <c r="H23" s="19" t="s">
        <v>338</v>
      </c>
      <c r="I23" s="8">
        <v>44</v>
      </c>
      <c r="J23" s="3">
        <v>25</v>
      </c>
      <c r="K23" s="18" t="s">
        <v>137</v>
      </c>
      <c r="L23" s="16">
        <v>79</v>
      </c>
      <c r="M23" s="74">
        <f>SUM(L23*J23)</f>
        <v>1975</v>
      </c>
      <c r="N23" s="74">
        <f>SUM(J23*Q23)</f>
        <v>5975</v>
      </c>
      <c r="O23" s="2">
        <f>SUM(M23/I23)</f>
        <v>44.88636363636363</v>
      </c>
      <c r="P23" s="7"/>
      <c r="Q23" s="16">
        <f>SUM(L23+O18)</f>
        <v>239</v>
      </c>
      <c r="R23" s="90">
        <f>SUM(Q23*J23/I23)</f>
        <v>135.79545454545453</v>
      </c>
      <c r="S23" s="7"/>
      <c r="T23" s="6" t="s">
        <v>138</v>
      </c>
      <c r="U23" s="67"/>
      <c r="V23" s="67"/>
      <c r="W23" s="67"/>
      <c r="X23" s="67"/>
      <c r="Y23" s="67"/>
      <c r="Z23" s="67"/>
      <c r="AA23" s="67"/>
    </row>
    <row r="24" spans="1:27" s="65" customFormat="1" ht="42" customHeight="1">
      <c r="A24" s="68">
        <v>10</v>
      </c>
      <c r="B24" s="14"/>
      <c r="C24" s="82">
        <v>2</v>
      </c>
      <c r="D24" s="102"/>
      <c r="E24" s="6" t="s">
        <v>153</v>
      </c>
      <c r="F24" s="87"/>
      <c r="G24" s="25" t="s">
        <v>194</v>
      </c>
      <c r="H24" s="19" t="s">
        <v>339</v>
      </c>
      <c r="I24" s="8">
        <v>47.65</v>
      </c>
      <c r="J24" s="3">
        <v>25</v>
      </c>
      <c r="K24" s="18" t="s">
        <v>144</v>
      </c>
      <c r="L24" s="16">
        <v>71</v>
      </c>
      <c r="M24" s="74">
        <f>SUM(L24*J24)</f>
        <v>1775</v>
      </c>
      <c r="N24" s="74">
        <f>SUM(J24*Q24)</f>
        <v>5975</v>
      </c>
      <c r="O24" s="2">
        <f>SUM(M24/I24)</f>
        <v>37.250786988457506</v>
      </c>
      <c r="P24" s="7"/>
      <c r="Q24" s="16">
        <f>SUM(L24+O19)</f>
        <v>239</v>
      </c>
      <c r="R24" s="90">
        <f>SUM(Q24*J24/I24)</f>
        <v>125.39349422875132</v>
      </c>
      <c r="S24" s="7"/>
      <c r="T24" s="6" t="s">
        <v>148</v>
      </c>
      <c r="U24" s="67"/>
      <c r="V24" s="67"/>
      <c r="W24" s="67"/>
      <c r="X24" s="67"/>
      <c r="Y24" s="67"/>
      <c r="Z24" s="67"/>
      <c r="AA24" s="67"/>
    </row>
    <row r="25" spans="1:27" s="65" customFormat="1" ht="42" customHeight="1">
      <c r="A25" s="68">
        <v>11</v>
      </c>
      <c r="B25" s="14"/>
      <c r="C25" s="82">
        <v>3</v>
      </c>
      <c r="D25" s="2"/>
      <c r="E25" s="6" t="s">
        <v>153</v>
      </c>
      <c r="F25" s="46" t="s">
        <v>348</v>
      </c>
      <c r="G25" s="25" t="s">
        <v>267</v>
      </c>
      <c r="H25" s="19" t="s">
        <v>340</v>
      </c>
      <c r="I25" s="8">
        <v>79.6</v>
      </c>
      <c r="J25" s="3">
        <v>25</v>
      </c>
      <c r="K25" s="18" t="s">
        <v>265</v>
      </c>
      <c r="L25" s="16">
        <v>81</v>
      </c>
      <c r="M25" s="74">
        <f>SUM(L25*J25)</f>
        <v>2025</v>
      </c>
      <c r="N25" s="74">
        <f>SUM(J25*Q25)</f>
        <v>6725</v>
      </c>
      <c r="O25" s="2">
        <f>SUM(M25/I25)</f>
        <v>25.439698492462313</v>
      </c>
      <c r="P25" s="7"/>
      <c r="Q25" s="85">
        <f>SUM(L25+O20)</f>
        <v>269</v>
      </c>
      <c r="R25" s="90">
        <f>SUM(Q25*J25/I25)</f>
        <v>84.48492462311559</v>
      </c>
      <c r="S25" s="84" t="s">
        <v>333</v>
      </c>
      <c r="T25" s="6" t="s">
        <v>293</v>
      </c>
      <c r="U25" s="67"/>
      <c r="V25" s="67"/>
      <c r="W25" s="67"/>
      <c r="X25" s="67"/>
      <c r="Y25" s="67"/>
      <c r="Z25" s="67"/>
      <c r="AA25" s="67"/>
    </row>
    <row r="26" spans="1:21" s="64" customFormat="1" ht="25.5" customHeight="1">
      <c r="A26" s="45"/>
      <c r="B26" s="342" t="s">
        <v>283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4"/>
      <c r="O26" s="43"/>
      <c r="P26" s="43"/>
      <c r="Q26" s="43"/>
      <c r="R26" s="43"/>
      <c r="S26" s="43"/>
      <c r="T26" s="43"/>
      <c r="U26" s="43"/>
    </row>
    <row r="27" spans="1:23" s="4" customFormat="1" ht="33.75" customHeight="1">
      <c r="A27" s="75" t="s">
        <v>2</v>
      </c>
      <c r="B27" s="75" t="s">
        <v>4</v>
      </c>
      <c r="C27" s="75" t="s">
        <v>3</v>
      </c>
      <c r="D27" s="75" t="s">
        <v>150</v>
      </c>
      <c r="E27" s="75" t="s">
        <v>152</v>
      </c>
      <c r="F27" s="75" t="s">
        <v>5</v>
      </c>
      <c r="G27" s="75" t="s">
        <v>0</v>
      </c>
      <c r="H27" s="75" t="s">
        <v>6</v>
      </c>
      <c r="I27" s="75" t="s">
        <v>20</v>
      </c>
      <c r="J27" s="75" t="s">
        <v>7</v>
      </c>
      <c r="K27" s="75" t="s">
        <v>8</v>
      </c>
      <c r="L27" s="75" t="s">
        <v>9</v>
      </c>
      <c r="M27" s="75" t="s">
        <v>10</v>
      </c>
      <c r="N27" s="75" t="s">
        <v>154</v>
      </c>
      <c r="O27" s="5" t="s">
        <v>356</v>
      </c>
      <c r="P27" s="75" t="s">
        <v>1</v>
      </c>
      <c r="Q27" s="27"/>
      <c r="R27" s="27"/>
      <c r="S27" s="27"/>
      <c r="T27" s="27"/>
      <c r="U27" s="27"/>
      <c r="V27" s="27"/>
      <c r="W27" s="27"/>
    </row>
    <row r="28" spans="1:23" s="65" customFormat="1" ht="42" customHeight="1">
      <c r="A28" s="68">
        <v>12</v>
      </c>
      <c r="B28" s="14"/>
      <c r="C28" s="96">
        <v>1</v>
      </c>
      <c r="D28" s="2"/>
      <c r="E28" s="6" t="s">
        <v>153</v>
      </c>
      <c r="F28" s="63" t="s">
        <v>381</v>
      </c>
      <c r="G28" s="25" t="s">
        <v>288</v>
      </c>
      <c r="H28" s="19" t="s">
        <v>324</v>
      </c>
      <c r="I28" s="8">
        <v>65.4</v>
      </c>
      <c r="J28" s="3">
        <v>35</v>
      </c>
      <c r="K28" s="18" t="s">
        <v>164</v>
      </c>
      <c r="L28" s="16">
        <v>105</v>
      </c>
      <c r="M28" s="74">
        <f aca="true" t="shared" si="2" ref="M28:M35">SUM(L28*J28)</f>
        <v>3675</v>
      </c>
      <c r="N28" s="2">
        <f aca="true" t="shared" si="3" ref="N28:N35">SUM(M28/I28)</f>
        <v>56.19266055045871</v>
      </c>
      <c r="O28" s="12" t="s">
        <v>347</v>
      </c>
      <c r="P28" s="6" t="s">
        <v>345</v>
      </c>
      <c r="Q28" s="67"/>
      <c r="R28" s="67"/>
      <c r="S28" s="67"/>
      <c r="T28" s="67"/>
      <c r="U28" s="67"/>
      <c r="V28" s="67"/>
      <c r="W28" s="67"/>
    </row>
    <row r="29" spans="1:23" s="65" customFormat="1" ht="42" customHeight="1">
      <c r="A29" s="68">
        <v>13</v>
      </c>
      <c r="B29" s="14"/>
      <c r="C29" s="96">
        <v>2</v>
      </c>
      <c r="D29" s="2"/>
      <c r="E29" s="6" t="s">
        <v>153</v>
      </c>
      <c r="F29" s="63" t="s">
        <v>382</v>
      </c>
      <c r="G29" s="25" t="s">
        <v>289</v>
      </c>
      <c r="H29" s="19" t="s">
        <v>290</v>
      </c>
      <c r="I29" s="8">
        <v>58</v>
      </c>
      <c r="J29" s="3">
        <v>35</v>
      </c>
      <c r="K29" s="18" t="s">
        <v>226</v>
      </c>
      <c r="L29" s="16">
        <v>70</v>
      </c>
      <c r="M29" s="74">
        <f t="shared" si="2"/>
        <v>2450</v>
      </c>
      <c r="N29" s="2">
        <f t="shared" si="3"/>
        <v>42.241379310344826</v>
      </c>
      <c r="O29" s="12" t="s">
        <v>347</v>
      </c>
      <c r="P29" s="12" t="s">
        <v>32</v>
      </c>
      <c r="Q29" s="67"/>
      <c r="R29" s="67"/>
      <c r="S29" s="67"/>
      <c r="T29" s="67"/>
      <c r="U29" s="67"/>
      <c r="V29" s="67"/>
      <c r="W29" s="67"/>
    </row>
    <row r="30" spans="1:23" s="65" customFormat="1" ht="42" customHeight="1">
      <c r="A30" s="68">
        <v>14</v>
      </c>
      <c r="B30" s="14"/>
      <c r="C30" s="96">
        <v>3</v>
      </c>
      <c r="D30" s="2"/>
      <c r="E30" s="6" t="s">
        <v>153</v>
      </c>
      <c r="F30" s="87"/>
      <c r="G30" s="25" t="s">
        <v>323</v>
      </c>
      <c r="H30" s="19" t="s">
        <v>337</v>
      </c>
      <c r="I30" s="8">
        <v>64.15</v>
      </c>
      <c r="J30" s="3">
        <v>35</v>
      </c>
      <c r="K30" s="18" t="s">
        <v>147</v>
      </c>
      <c r="L30" s="16">
        <v>65</v>
      </c>
      <c r="M30" s="74">
        <f t="shared" si="2"/>
        <v>2275</v>
      </c>
      <c r="N30" s="2">
        <f t="shared" si="3"/>
        <v>35.46375681995323</v>
      </c>
      <c r="O30" s="12" t="s">
        <v>347</v>
      </c>
      <c r="P30" s="6" t="s">
        <v>148</v>
      </c>
      <c r="Q30" s="67"/>
      <c r="R30" s="67"/>
      <c r="S30" s="67"/>
      <c r="T30" s="67"/>
      <c r="U30" s="67"/>
      <c r="V30" s="67"/>
      <c r="W30" s="67"/>
    </row>
    <row r="31" spans="1:23" s="65" customFormat="1" ht="42" customHeight="1">
      <c r="A31" s="68">
        <v>15</v>
      </c>
      <c r="B31" s="14"/>
      <c r="C31" s="96">
        <v>4</v>
      </c>
      <c r="D31" s="2"/>
      <c r="E31" s="6" t="s">
        <v>153</v>
      </c>
      <c r="F31" s="63" t="s">
        <v>229</v>
      </c>
      <c r="G31" s="25" t="s">
        <v>227</v>
      </c>
      <c r="H31" s="19" t="s">
        <v>232</v>
      </c>
      <c r="I31" s="8">
        <v>51.5</v>
      </c>
      <c r="J31" s="3">
        <v>35</v>
      </c>
      <c r="K31" s="18" t="s">
        <v>228</v>
      </c>
      <c r="L31" s="16">
        <v>45</v>
      </c>
      <c r="M31" s="74">
        <f t="shared" si="2"/>
        <v>1575</v>
      </c>
      <c r="N31" s="2">
        <f t="shared" si="3"/>
        <v>30.58252427184466</v>
      </c>
      <c r="O31" s="12" t="s">
        <v>347</v>
      </c>
      <c r="P31" s="12" t="s">
        <v>230</v>
      </c>
      <c r="Q31" s="67"/>
      <c r="R31" s="67"/>
      <c r="S31" s="67"/>
      <c r="T31" s="67"/>
      <c r="U31" s="67"/>
      <c r="V31" s="67"/>
      <c r="W31" s="67"/>
    </row>
    <row r="32" spans="1:23" s="65" customFormat="1" ht="42" customHeight="1">
      <c r="A32" s="68">
        <v>16</v>
      </c>
      <c r="B32" s="14"/>
      <c r="C32" s="96">
        <v>5</v>
      </c>
      <c r="D32" s="2"/>
      <c r="E32" s="6" t="s">
        <v>153</v>
      </c>
      <c r="F32" s="63" t="s">
        <v>140</v>
      </c>
      <c r="G32" s="25" t="s">
        <v>141</v>
      </c>
      <c r="H32" s="19" t="s">
        <v>266</v>
      </c>
      <c r="I32" s="8">
        <v>94.8</v>
      </c>
      <c r="J32" s="3">
        <v>35</v>
      </c>
      <c r="K32" s="18" t="s">
        <v>265</v>
      </c>
      <c r="L32" s="16">
        <v>66</v>
      </c>
      <c r="M32" s="74">
        <f t="shared" si="2"/>
        <v>2310</v>
      </c>
      <c r="N32" s="2">
        <f t="shared" si="3"/>
        <v>24.367088607594937</v>
      </c>
      <c r="O32" s="12" t="s">
        <v>329</v>
      </c>
      <c r="P32" s="12" t="s">
        <v>293</v>
      </c>
      <c r="Q32" s="67"/>
      <c r="R32" s="67"/>
      <c r="S32" s="67"/>
      <c r="T32" s="67"/>
      <c r="U32" s="67"/>
      <c r="V32" s="67"/>
      <c r="W32" s="67"/>
    </row>
    <row r="33" spans="1:23" s="65" customFormat="1" ht="42" customHeight="1">
      <c r="A33" s="68">
        <v>17</v>
      </c>
      <c r="B33" s="14"/>
      <c r="C33" s="15">
        <v>6</v>
      </c>
      <c r="D33" s="2"/>
      <c r="E33" s="6" t="s">
        <v>153</v>
      </c>
      <c r="F33" s="87"/>
      <c r="G33" s="25" t="s">
        <v>291</v>
      </c>
      <c r="H33" s="19" t="s">
        <v>292</v>
      </c>
      <c r="I33" s="8">
        <v>55.5</v>
      </c>
      <c r="J33" s="3">
        <v>35</v>
      </c>
      <c r="K33" s="18" t="s">
        <v>265</v>
      </c>
      <c r="L33" s="16">
        <v>30</v>
      </c>
      <c r="M33" s="74">
        <f t="shared" si="2"/>
        <v>1050</v>
      </c>
      <c r="N33" s="2">
        <f t="shared" si="3"/>
        <v>18.91891891891892</v>
      </c>
      <c r="O33" s="12" t="s">
        <v>330</v>
      </c>
      <c r="P33" s="12" t="s">
        <v>293</v>
      </c>
      <c r="Q33" s="67"/>
      <c r="R33" s="67"/>
      <c r="S33" s="67"/>
      <c r="T33" s="67"/>
      <c r="U33" s="67"/>
      <c r="V33" s="67"/>
      <c r="W33" s="67"/>
    </row>
    <row r="34" spans="1:23" s="65" customFormat="1" ht="42" customHeight="1">
      <c r="A34" s="68">
        <v>18</v>
      </c>
      <c r="B34" s="14"/>
      <c r="C34" s="15">
        <v>7</v>
      </c>
      <c r="D34" s="2"/>
      <c r="E34" s="6" t="s">
        <v>153</v>
      </c>
      <c r="F34" s="87"/>
      <c r="G34" s="25" t="s">
        <v>321</v>
      </c>
      <c r="H34" s="19" t="s">
        <v>322</v>
      </c>
      <c r="I34" s="8">
        <v>56.45</v>
      </c>
      <c r="J34" s="3">
        <v>35</v>
      </c>
      <c r="K34" s="18" t="s">
        <v>147</v>
      </c>
      <c r="L34" s="16">
        <v>30</v>
      </c>
      <c r="M34" s="74">
        <f t="shared" si="2"/>
        <v>1050</v>
      </c>
      <c r="N34" s="2">
        <f t="shared" si="3"/>
        <v>18.600531443755536</v>
      </c>
      <c r="O34" s="12" t="s">
        <v>330</v>
      </c>
      <c r="P34" s="6" t="s">
        <v>148</v>
      </c>
      <c r="Q34" s="67"/>
      <c r="R34" s="67"/>
      <c r="S34" s="67"/>
      <c r="T34" s="67"/>
      <c r="U34" s="67"/>
      <c r="V34" s="67"/>
      <c r="W34" s="67"/>
    </row>
    <row r="35" spans="1:23" s="65" customFormat="1" ht="42" customHeight="1">
      <c r="A35" s="68">
        <v>19</v>
      </c>
      <c r="B35" s="14"/>
      <c r="C35" s="15">
        <v>8</v>
      </c>
      <c r="D35" s="2"/>
      <c r="E35" s="6" t="s">
        <v>153</v>
      </c>
      <c r="F35" s="87"/>
      <c r="G35" s="25" t="s">
        <v>319</v>
      </c>
      <c r="H35" s="19" t="s">
        <v>320</v>
      </c>
      <c r="I35" s="8">
        <v>53.8</v>
      </c>
      <c r="J35" s="3">
        <v>35</v>
      </c>
      <c r="K35" s="18" t="s">
        <v>147</v>
      </c>
      <c r="L35" s="16">
        <v>27</v>
      </c>
      <c r="M35" s="74">
        <f t="shared" si="2"/>
        <v>945</v>
      </c>
      <c r="N35" s="2">
        <f t="shared" si="3"/>
        <v>17.565055762081784</v>
      </c>
      <c r="O35" s="12" t="s">
        <v>330</v>
      </c>
      <c r="P35" s="6" t="s">
        <v>148</v>
      </c>
      <c r="Q35" s="67"/>
      <c r="R35" s="67"/>
      <c r="S35" s="67"/>
      <c r="T35" s="67"/>
      <c r="U35" s="67"/>
      <c r="V35" s="67"/>
      <c r="W35" s="67"/>
    </row>
    <row r="36" spans="1:21" s="65" customFormat="1" ht="27.75" customHeight="1">
      <c r="A36" s="86"/>
      <c r="B36" s="339" t="s">
        <v>984</v>
      </c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1"/>
      <c r="P36" s="67"/>
      <c r="Q36" s="67"/>
      <c r="R36" s="67"/>
      <c r="S36" s="67"/>
      <c r="T36" s="67"/>
      <c r="U36" s="67"/>
    </row>
    <row r="37" spans="1:24" s="4" customFormat="1" ht="33.75" customHeight="1">
      <c r="A37" s="5" t="s">
        <v>2</v>
      </c>
      <c r="B37" s="5" t="s">
        <v>4</v>
      </c>
      <c r="C37" s="5" t="s">
        <v>3</v>
      </c>
      <c r="D37" s="5" t="s">
        <v>150</v>
      </c>
      <c r="E37" s="5" t="s">
        <v>152</v>
      </c>
      <c r="F37" s="5" t="s">
        <v>5</v>
      </c>
      <c r="G37" s="5" t="s">
        <v>0</v>
      </c>
      <c r="H37" s="5" t="s">
        <v>6</v>
      </c>
      <c r="I37" s="5" t="s">
        <v>20</v>
      </c>
      <c r="J37" s="5" t="s">
        <v>7</v>
      </c>
      <c r="K37" s="5" t="s">
        <v>8</v>
      </c>
      <c r="L37" s="5" t="s">
        <v>9</v>
      </c>
      <c r="M37" s="5" t="s">
        <v>10</v>
      </c>
      <c r="N37" s="5" t="s">
        <v>154</v>
      </c>
      <c r="O37" s="5" t="s">
        <v>331</v>
      </c>
      <c r="P37" s="5" t="s">
        <v>356</v>
      </c>
      <c r="Q37" s="5" t="s">
        <v>1</v>
      </c>
      <c r="R37" s="27"/>
      <c r="S37" s="27"/>
      <c r="T37" s="27"/>
      <c r="U37" s="27"/>
      <c r="V37" s="27"/>
      <c r="W37" s="27"/>
      <c r="X37" s="27"/>
    </row>
    <row r="38" spans="1:24" s="65" customFormat="1" ht="42" customHeight="1">
      <c r="A38" s="7"/>
      <c r="B38" s="14"/>
      <c r="C38" s="15"/>
      <c r="D38" s="2"/>
      <c r="E38" s="6" t="s">
        <v>153</v>
      </c>
      <c r="F38" s="63" t="s">
        <v>381</v>
      </c>
      <c r="G38" s="25" t="s">
        <v>288</v>
      </c>
      <c r="H38" s="19" t="s">
        <v>324</v>
      </c>
      <c r="I38" s="8">
        <v>65.4</v>
      </c>
      <c r="J38" s="3">
        <v>35</v>
      </c>
      <c r="K38" s="18" t="s">
        <v>164</v>
      </c>
      <c r="L38" s="85">
        <v>113</v>
      </c>
      <c r="M38" s="74">
        <f>SUM(L38*J38)</f>
        <v>3955</v>
      </c>
      <c r="N38" s="2">
        <f>SUM(M38/I38)</f>
        <v>60.474006116207946</v>
      </c>
      <c r="O38" s="79">
        <f>SUM(L38+L28)</f>
        <v>218</v>
      </c>
      <c r="P38" s="84" t="s">
        <v>333</v>
      </c>
      <c r="Q38" s="6" t="s">
        <v>345</v>
      </c>
      <c r="R38" s="67"/>
      <c r="S38" s="67"/>
      <c r="T38" s="67"/>
      <c r="U38" s="67"/>
      <c r="V38" s="67"/>
      <c r="W38" s="67"/>
      <c r="X38" s="67"/>
    </row>
    <row r="39" spans="1:24" s="65" customFormat="1" ht="42" customHeight="1">
      <c r="A39" s="7"/>
      <c r="B39" s="14"/>
      <c r="C39" s="15"/>
      <c r="D39" s="2"/>
      <c r="E39" s="6" t="s">
        <v>153</v>
      </c>
      <c r="F39" s="63" t="s">
        <v>382</v>
      </c>
      <c r="G39" s="25" t="s">
        <v>289</v>
      </c>
      <c r="H39" s="19" t="s">
        <v>290</v>
      </c>
      <c r="I39" s="8">
        <v>58</v>
      </c>
      <c r="J39" s="3">
        <v>35</v>
      </c>
      <c r="K39" s="18" t="s">
        <v>226</v>
      </c>
      <c r="L39" s="16">
        <v>75</v>
      </c>
      <c r="M39" s="74">
        <f>SUM(L39*J39)</f>
        <v>2625</v>
      </c>
      <c r="N39" s="2">
        <f>SUM(M39/I39)</f>
        <v>45.258620689655174</v>
      </c>
      <c r="O39" s="79">
        <f>SUM(L39+L29)</f>
        <v>145</v>
      </c>
      <c r="P39" s="7"/>
      <c r="Q39" s="12" t="s">
        <v>32</v>
      </c>
      <c r="R39" s="67"/>
      <c r="S39" s="67"/>
      <c r="T39" s="67"/>
      <c r="U39" s="67"/>
      <c r="V39" s="67"/>
      <c r="W39" s="67"/>
      <c r="X39" s="67"/>
    </row>
    <row r="40" spans="1:24" s="65" customFormat="1" ht="42" customHeight="1">
      <c r="A40" s="7"/>
      <c r="B40" s="14"/>
      <c r="C40" s="15"/>
      <c r="D40" s="2"/>
      <c r="E40" s="6" t="s">
        <v>153</v>
      </c>
      <c r="F40" s="87"/>
      <c r="G40" s="25" t="s">
        <v>323</v>
      </c>
      <c r="H40" s="19" t="s">
        <v>337</v>
      </c>
      <c r="I40" s="8">
        <v>64.15</v>
      </c>
      <c r="J40" s="3">
        <v>35</v>
      </c>
      <c r="K40" s="18" t="s">
        <v>147</v>
      </c>
      <c r="L40" s="16">
        <v>58</v>
      </c>
      <c r="M40" s="74">
        <f>SUM(L40*J40)</f>
        <v>2030</v>
      </c>
      <c r="N40" s="2">
        <f>SUM(M40/I40)</f>
        <v>31.64458300857365</v>
      </c>
      <c r="O40" s="79">
        <f>SUM(L40+L30)</f>
        <v>123</v>
      </c>
      <c r="P40" s="7"/>
      <c r="Q40" s="6" t="s">
        <v>148</v>
      </c>
      <c r="R40" s="67"/>
      <c r="S40" s="67"/>
      <c r="T40" s="67"/>
      <c r="U40" s="67"/>
      <c r="V40" s="67"/>
      <c r="W40" s="67"/>
      <c r="X40" s="67"/>
    </row>
    <row r="41" spans="1:18" s="65" customFormat="1" ht="27.75" customHeight="1">
      <c r="A41" s="66"/>
      <c r="B41" s="338" t="s">
        <v>985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9"/>
      <c r="P41" s="279"/>
      <c r="Q41" s="279"/>
      <c r="R41" s="67"/>
    </row>
    <row r="42" spans="1:27" s="4" customFormat="1" ht="33.75" customHeight="1">
      <c r="A42" s="5" t="s">
        <v>2</v>
      </c>
      <c r="B42" s="5" t="s">
        <v>4</v>
      </c>
      <c r="C42" s="5" t="s">
        <v>3</v>
      </c>
      <c r="D42" s="5" t="s">
        <v>150</v>
      </c>
      <c r="E42" s="5" t="s">
        <v>152</v>
      </c>
      <c r="F42" s="5" t="s">
        <v>5</v>
      </c>
      <c r="G42" s="5" t="s">
        <v>0</v>
      </c>
      <c r="H42" s="5" t="s">
        <v>6</v>
      </c>
      <c r="I42" s="5" t="s">
        <v>20</v>
      </c>
      <c r="J42" s="5" t="s">
        <v>7</v>
      </c>
      <c r="K42" s="5" t="s">
        <v>8</v>
      </c>
      <c r="L42" s="5" t="s">
        <v>9</v>
      </c>
      <c r="M42" s="5" t="s">
        <v>10</v>
      </c>
      <c r="N42" s="5" t="s">
        <v>432</v>
      </c>
      <c r="O42" s="5" t="s">
        <v>154</v>
      </c>
      <c r="P42" s="5" t="s">
        <v>356</v>
      </c>
      <c r="Q42" s="5" t="s">
        <v>352</v>
      </c>
      <c r="R42" s="81" t="s">
        <v>325</v>
      </c>
      <c r="S42" s="5" t="s">
        <v>11</v>
      </c>
      <c r="T42" s="5" t="s">
        <v>1</v>
      </c>
      <c r="U42" s="27"/>
      <c r="V42" s="27"/>
      <c r="W42" s="27"/>
      <c r="X42" s="27"/>
      <c r="Y42" s="27"/>
      <c r="Z42" s="27"/>
      <c r="AA42" s="27"/>
    </row>
    <row r="43" spans="1:27" s="65" customFormat="1" ht="42" customHeight="1">
      <c r="A43" s="68">
        <v>20</v>
      </c>
      <c r="B43" s="14"/>
      <c r="C43" s="82">
        <v>1</v>
      </c>
      <c r="D43" s="2"/>
      <c r="E43" s="6" t="s">
        <v>153</v>
      </c>
      <c r="F43" s="63" t="s">
        <v>381</v>
      </c>
      <c r="G43" s="25" t="s">
        <v>288</v>
      </c>
      <c r="H43" s="19" t="s">
        <v>324</v>
      </c>
      <c r="I43" s="8">
        <v>65.4</v>
      </c>
      <c r="J43" s="3">
        <v>35</v>
      </c>
      <c r="K43" s="18" t="s">
        <v>164</v>
      </c>
      <c r="L43" s="16">
        <v>80</v>
      </c>
      <c r="M43" s="74">
        <f>SUM(L43*J43)</f>
        <v>2800</v>
      </c>
      <c r="N43" s="74">
        <f>SUM(J43*Q43)</f>
        <v>10430</v>
      </c>
      <c r="O43" s="2">
        <f>SUM(M43/I43)</f>
        <v>42.81345565749235</v>
      </c>
      <c r="P43" s="7"/>
      <c r="Q43" s="85">
        <f>SUM(L43+O38)</f>
        <v>298</v>
      </c>
      <c r="R43" s="90">
        <f>SUM(Q43*J43/I43)</f>
        <v>159.480122324159</v>
      </c>
      <c r="S43" s="84" t="s">
        <v>333</v>
      </c>
      <c r="T43" s="6" t="s">
        <v>345</v>
      </c>
      <c r="U43" s="67"/>
      <c r="V43" s="67"/>
      <c r="W43" s="67"/>
      <c r="X43" s="67"/>
      <c r="Y43" s="67"/>
      <c r="Z43" s="67"/>
      <c r="AA43" s="67"/>
    </row>
    <row r="44" spans="1:27" s="65" customFormat="1" ht="42" customHeight="1">
      <c r="A44" s="68">
        <v>21</v>
      </c>
      <c r="B44" s="14"/>
      <c r="C44" s="82">
        <v>2</v>
      </c>
      <c r="D44" s="2"/>
      <c r="E44" s="6" t="s">
        <v>153</v>
      </c>
      <c r="F44" s="63" t="s">
        <v>382</v>
      </c>
      <c r="G44" s="25" t="s">
        <v>289</v>
      </c>
      <c r="H44" s="19" t="s">
        <v>290</v>
      </c>
      <c r="I44" s="8">
        <v>58</v>
      </c>
      <c r="J44" s="3">
        <v>35</v>
      </c>
      <c r="K44" s="18" t="s">
        <v>226</v>
      </c>
      <c r="L44" s="16">
        <v>41</v>
      </c>
      <c r="M44" s="74">
        <f>SUM(L44*J44)</f>
        <v>1435</v>
      </c>
      <c r="N44" s="74">
        <f>SUM(J44*Q44)</f>
        <v>6510</v>
      </c>
      <c r="O44" s="2">
        <f>SUM(M44/I44)</f>
        <v>24.74137931034483</v>
      </c>
      <c r="P44" s="7"/>
      <c r="Q44" s="16">
        <f>SUM(L44+O39)</f>
        <v>186</v>
      </c>
      <c r="R44" s="90">
        <f>SUM(Q44*J44/I44)</f>
        <v>112.24137931034483</v>
      </c>
      <c r="S44" s="7"/>
      <c r="T44" s="12" t="s">
        <v>32</v>
      </c>
      <c r="U44" s="67"/>
      <c r="V44" s="67"/>
      <c r="W44" s="67"/>
      <c r="X44" s="67"/>
      <c r="Y44" s="67"/>
      <c r="Z44" s="67"/>
      <c r="AA44" s="67"/>
    </row>
    <row r="45" spans="1:27" s="65" customFormat="1" ht="42" customHeight="1">
      <c r="A45" s="68">
        <v>22</v>
      </c>
      <c r="B45" s="14"/>
      <c r="C45" s="82">
        <v>3</v>
      </c>
      <c r="D45" s="2"/>
      <c r="E45" s="194" t="s">
        <v>153</v>
      </c>
      <c r="F45" s="87"/>
      <c r="G45" s="25" t="s">
        <v>323</v>
      </c>
      <c r="H45" s="19" t="s">
        <v>337</v>
      </c>
      <c r="I45" s="8">
        <v>64.15</v>
      </c>
      <c r="J45" s="3">
        <v>35</v>
      </c>
      <c r="K45" s="18" t="s">
        <v>147</v>
      </c>
      <c r="L45" s="16">
        <v>60</v>
      </c>
      <c r="M45" s="74">
        <f>SUM(L45*J45)</f>
        <v>2100</v>
      </c>
      <c r="N45" s="74">
        <f>SUM(J45*Q45)</f>
        <v>6405</v>
      </c>
      <c r="O45" s="2">
        <f>SUM(M45/I45)</f>
        <v>32.73577552611067</v>
      </c>
      <c r="P45" s="7"/>
      <c r="Q45" s="16">
        <f>SUM(L45+O40)</f>
        <v>183</v>
      </c>
      <c r="R45" s="90">
        <f>SUM(Q45*J45/I45)</f>
        <v>99.84411535463757</v>
      </c>
      <c r="S45" s="7"/>
      <c r="T45" s="6" t="s">
        <v>148</v>
      </c>
      <c r="U45" s="67"/>
      <c r="V45" s="67"/>
      <c r="W45" s="67"/>
      <c r="X45" s="67"/>
      <c r="Y45" s="67"/>
      <c r="Z45" s="67"/>
      <c r="AA45" s="67"/>
    </row>
    <row r="46" spans="1:25" s="240" customFormat="1" ht="24" customHeight="1">
      <c r="A46" s="288" t="s">
        <v>1011</v>
      </c>
      <c r="B46" s="288"/>
      <c r="C46" s="288"/>
      <c r="D46" s="288"/>
      <c r="E46" s="288"/>
      <c r="F46" s="288"/>
      <c r="G46" s="288"/>
      <c r="H46" s="288"/>
      <c r="I46" s="289"/>
      <c r="J46" s="289"/>
      <c r="K46" s="289"/>
      <c r="L46" s="262"/>
      <c r="M46" s="262"/>
      <c r="N46" s="262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</row>
    <row r="47" spans="1:25" s="240" customFormat="1" ht="24" customHeight="1">
      <c r="A47" s="290" t="s">
        <v>1012</v>
      </c>
      <c r="B47" s="291"/>
      <c r="C47" s="291"/>
      <c r="D47" s="292"/>
      <c r="E47" s="264" t="s">
        <v>1017</v>
      </c>
      <c r="F47" s="290" t="s">
        <v>934</v>
      </c>
      <c r="G47" s="292"/>
      <c r="H47" s="293" t="s">
        <v>720</v>
      </c>
      <c r="I47" s="294"/>
      <c r="J47" s="290" t="s">
        <v>1016</v>
      </c>
      <c r="K47" s="292"/>
      <c r="L47" s="265"/>
      <c r="M47" s="266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42"/>
      <c r="Y47" s="242"/>
    </row>
    <row r="48" spans="1:25" s="240" customFormat="1" ht="24" customHeight="1">
      <c r="A48" s="290" t="s">
        <v>1014</v>
      </c>
      <c r="B48" s="291"/>
      <c r="C48" s="291"/>
      <c r="D48" s="292"/>
      <c r="E48" s="264" t="s">
        <v>16</v>
      </c>
      <c r="F48" s="290" t="s">
        <v>19</v>
      </c>
      <c r="G48" s="292"/>
      <c r="H48" s="293" t="s">
        <v>1015</v>
      </c>
      <c r="I48" s="294"/>
      <c r="J48" s="290" t="s">
        <v>1016</v>
      </c>
      <c r="K48" s="292"/>
      <c r="L48" s="265"/>
      <c r="M48" s="26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42"/>
      <c r="Y48" s="242"/>
    </row>
    <row r="49" spans="1:25" s="240" customFormat="1" ht="24" customHeight="1">
      <c r="A49" s="290" t="s">
        <v>1014</v>
      </c>
      <c r="B49" s="291"/>
      <c r="C49" s="291"/>
      <c r="D49" s="292"/>
      <c r="E49" s="264" t="s">
        <v>1045</v>
      </c>
      <c r="F49" s="295" t="s">
        <v>1025</v>
      </c>
      <c r="G49" s="295"/>
      <c r="H49" s="296" t="s">
        <v>1015</v>
      </c>
      <c r="I49" s="296"/>
      <c r="J49" s="295" t="s">
        <v>1016</v>
      </c>
      <c r="K49" s="297"/>
      <c r="L49" s="265"/>
      <c r="M49" s="266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42"/>
      <c r="Y49" s="242"/>
    </row>
    <row r="50" spans="1:25" s="240" customFormat="1" ht="24" customHeight="1">
      <c r="A50" s="290" t="s">
        <v>1014</v>
      </c>
      <c r="B50" s="291"/>
      <c r="C50" s="291"/>
      <c r="D50" s="292"/>
      <c r="E50" s="264" t="s">
        <v>494</v>
      </c>
      <c r="F50" s="290" t="s">
        <v>471</v>
      </c>
      <c r="G50" s="292"/>
      <c r="H50" s="293" t="s">
        <v>1028</v>
      </c>
      <c r="I50" s="294"/>
      <c r="J50" s="290" t="s">
        <v>1018</v>
      </c>
      <c r="K50" s="292"/>
      <c r="L50" s="265"/>
      <c r="M50" s="266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42"/>
      <c r="Y50" s="242"/>
    </row>
    <row r="51" spans="1:25" s="240" customFormat="1" ht="24" customHeight="1">
      <c r="A51" s="290" t="s">
        <v>1014</v>
      </c>
      <c r="B51" s="291"/>
      <c r="C51" s="291"/>
      <c r="D51" s="292"/>
      <c r="E51" s="270" t="s">
        <v>1044</v>
      </c>
      <c r="F51" s="298" t="s">
        <v>1032</v>
      </c>
      <c r="G51" s="299"/>
      <c r="H51" s="300" t="s">
        <v>1015</v>
      </c>
      <c r="I51" s="301"/>
      <c r="J51" s="298" t="s">
        <v>1013</v>
      </c>
      <c r="K51" s="299"/>
      <c r="L51" s="265"/>
      <c r="M51" s="266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42"/>
      <c r="Y51" s="242"/>
    </row>
    <row r="52" spans="1:25" s="240" customFormat="1" ht="24" customHeight="1">
      <c r="A52" s="290" t="s">
        <v>1014</v>
      </c>
      <c r="B52" s="291"/>
      <c r="C52" s="291"/>
      <c r="D52" s="292"/>
      <c r="E52" s="264" t="s">
        <v>1030</v>
      </c>
      <c r="F52" s="290" t="s">
        <v>1031</v>
      </c>
      <c r="G52" s="292"/>
      <c r="H52" s="293" t="s">
        <v>1015</v>
      </c>
      <c r="I52" s="294"/>
      <c r="J52" s="290" t="s">
        <v>1019</v>
      </c>
      <c r="K52" s="292"/>
      <c r="L52" s="265"/>
      <c r="M52" s="266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42"/>
      <c r="Y52" s="242"/>
    </row>
    <row r="53" spans="1:25" s="240" customFormat="1" ht="24" customHeight="1">
      <c r="A53" s="290" t="s">
        <v>1014</v>
      </c>
      <c r="B53" s="291"/>
      <c r="C53" s="291"/>
      <c r="D53" s="292"/>
      <c r="E53" s="264" t="s">
        <v>541</v>
      </c>
      <c r="F53" s="290" t="s">
        <v>1026</v>
      </c>
      <c r="G53" s="292"/>
      <c r="H53" s="293" t="s">
        <v>1028</v>
      </c>
      <c r="I53" s="294"/>
      <c r="J53" s="290" t="s">
        <v>1019</v>
      </c>
      <c r="K53" s="292"/>
      <c r="L53" s="265"/>
      <c r="M53" s="266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42"/>
      <c r="Y53" s="242"/>
    </row>
    <row r="54" spans="1:25" s="240" customFormat="1" ht="24" customHeight="1">
      <c r="A54" s="290" t="s">
        <v>1014</v>
      </c>
      <c r="B54" s="291"/>
      <c r="C54" s="291"/>
      <c r="D54" s="292"/>
      <c r="E54" s="264" t="s">
        <v>35</v>
      </c>
      <c r="F54" s="295" t="s">
        <v>1047</v>
      </c>
      <c r="G54" s="295"/>
      <c r="H54" s="296" t="s">
        <v>1048</v>
      </c>
      <c r="I54" s="296"/>
      <c r="J54" s="295" t="s">
        <v>1019</v>
      </c>
      <c r="K54" s="297"/>
      <c r="L54" s="265"/>
      <c r="M54" s="266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42"/>
      <c r="Y54" s="242"/>
    </row>
    <row r="55" spans="1:25" s="240" customFormat="1" ht="24" customHeight="1">
      <c r="A55" s="290" t="s">
        <v>1020</v>
      </c>
      <c r="B55" s="291"/>
      <c r="C55" s="291"/>
      <c r="D55" s="292"/>
      <c r="E55" s="264" t="s">
        <v>143</v>
      </c>
      <c r="F55" s="295" t="s">
        <v>108</v>
      </c>
      <c r="G55" s="295"/>
      <c r="H55" s="296" t="s">
        <v>1046</v>
      </c>
      <c r="I55" s="296"/>
      <c r="J55" s="295" t="s">
        <v>1019</v>
      </c>
      <c r="K55" s="297"/>
      <c r="L55" s="265"/>
      <c r="M55" s="266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42"/>
      <c r="Y55" s="242"/>
    </row>
    <row r="56" spans="1:25" s="240" customFormat="1" ht="24" customHeight="1">
      <c r="A56" s="290" t="s">
        <v>1020</v>
      </c>
      <c r="B56" s="291"/>
      <c r="C56" s="291"/>
      <c r="D56" s="292"/>
      <c r="E56" s="270" t="s">
        <v>71</v>
      </c>
      <c r="F56" s="298" t="s">
        <v>217</v>
      </c>
      <c r="G56" s="299"/>
      <c r="H56" s="300" t="s">
        <v>720</v>
      </c>
      <c r="I56" s="301"/>
      <c r="J56" s="298" t="s">
        <v>1021</v>
      </c>
      <c r="K56" s="299"/>
      <c r="L56" s="265"/>
      <c r="M56" s="266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42"/>
      <c r="Y56" s="242"/>
    </row>
    <row r="57" spans="1:25" s="240" customFormat="1" ht="24" customHeight="1">
      <c r="A57" s="290" t="s">
        <v>1020</v>
      </c>
      <c r="B57" s="291"/>
      <c r="C57" s="291"/>
      <c r="D57" s="292"/>
      <c r="E57" s="264" t="s">
        <v>1049</v>
      </c>
      <c r="F57" s="295" t="s">
        <v>1050</v>
      </c>
      <c r="G57" s="295"/>
      <c r="H57" s="296" t="s">
        <v>1015</v>
      </c>
      <c r="I57" s="296"/>
      <c r="J57" s="295" t="s">
        <v>1021</v>
      </c>
      <c r="K57" s="297"/>
      <c r="L57" s="265"/>
      <c r="M57" s="266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42"/>
      <c r="Y57" s="242"/>
    </row>
    <row r="58" spans="1:25" s="240" customFormat="1" ht="24" customHeight="1">
      <c r="A58" s="290" t="s">
        <v>1020</v>
      </c>
      <c r="B58" s="291"/>
      <c r="C58" s="291"/>
      <c r="D58" s="292"/>
      <c r="E58" s="264" t="s">
        <v>1030</v>
      </c>
      <c r="F58" s="290" t="s">
        <v>1031</v>
      </c>
      <c r="G58" s="292"/>
      <c r="H58" s="293" t="s">
        <v>1015</v>
      </c>
      <c r="I58" s="294"/>
      <c r="J58" s="290" t="s">
        <v>1019</v>
      </c>
      <c r="K58" s="292"/>
      <c r="L58" s="265"/>
      <c r="M58" s="266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42"/>
      <c r="Y58" s="242"/>
    </row>
    <row r="59" spans="1:25" s="240" customFormat="1" ht="24" customHeight="1">
      <c r="A59" s="290" t="s">
        <v>1020</v>
      </c>
      <c r="B59" s="291"/>
      <c r="C59" s="291"/>
      <c r="D59" s="292"/>
      <c r="E59" s="264" t="s">
        <v>552</v>
      </c>
      <c r="F59" s="290" t="s">
        <v>1029</v>
      </c>
      <c r="G59" s="292"/>
      <c r="H59" s="293" t="s">
        <v>1015</v>
      </c>
      <c r="I59" s="294"/>
      <c r="J59" s="290" t="s">
        <v>1019</v>
      </c>
      <c r="K59" s="292"/>
      <c r="L59" s="265"/>
      <c r="M59" s="266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42"/>
      <c r="Y59" s="242"/>
    </row>
    <row r="60" spans="1:25" s="240" customFormat="1" ht="24" customHeight="1">
      <c r="A60" s="290" t="s">
        <v>1020</v>
      </c>
      <c r="B60" s="291"/>
      <c r="C60" s="291"/>
      <c r="D60" s="292"/>
      <c r="E60" s="264" t="s">
        <v>1039</v>
      </c>
      <c r="F60" s="295" t="s">
        <v>1040</v>
      </c>
      <c r="G60" s="295"/>
      <c r="H60" s="296" t="s">
        <v>1015</v>
      </c>
      <c r="I60" s="296"/>
      <c r="J60" s="295" t="s">
        <v>1021</v>
      </c>
      <c r="K60" s="297"/>
      <c r="L60" s="265"/>
      <c r="M60" s="266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42"/>
      <c r="Y60" s="242"/>
    </row>
    <row r="61" spans="1:25" s="240" customFormat="1" ht="24" customHeight="1">
      <c r="A61" s="290" t="s">
        <v>1020</v>
      </c>
      <c r="B61" s="291"/>
      <c r="C61" s="291"/>
      <c r="D61" s="292"/>
      <c r="E61" s="264" t="s">
        <v>467</v>
      </c>
      <c r="F61" s="290" t="s">
        <v>1027</v>
      </c>
      <c r="G61" s="292"/>
      <c r="H61" s="293" t="s">
        <v>1028</v>
      </c>
      <c r="I61" s="294"/>
      <c r="J61" s="290" t="s">
        <v>1021</v>
      </c>
      <c r="K61" s="292"/>
      <c r="L61" s="265"/>
      <c r="M61" s="266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42"/>
      <c r="Y61" s="242"/>
    </row>
    <row r="62" spans="1:25" s="240" customFormat="1" ht="24" customHeight="1">
      <c r="A62" s="290" t="s">
        <v>1022</v>
      </c>
      <c r="B62" s="291"/>
      <c r="C62" s="291"/>
      <c r="D62" s="292"/>
      <c r="E62" s="264" t="s">
        <v>1037</v>
      </c>
      <c r="F62" s="290" t="s">
        <v>1038</v>
      </c>
      <c r="G62" s="292"/>
      <c r="H62" s="293" t="s">
        <v>1015</v>
      </c>
      <c r="I62" s="294"/>
      <c r="J62" s="290" t="s">
        <v>1021</v>
      </c>
      <c r="K62" s="292"/>
      <c r="L62" s="265"/>
      <c r="M62" s="266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42"/>
      <c r="Y62" s="242"/>
    </row>
    <row r="63" spans="1:25" s="240" customFormat="1" ht="24" customHeight="1">
      <c r="A63" s="290" t="s">
        <v>1023</v>
      </c>
      <c r="B63" s="291"/>
      <c r="C63" s="291"/>
      <c r="D63" s="292"/>
      <c r="E63" s="264" t="s">
        <v>1017</v>
      </c>
      <c r="F63" s="290" t="s">
        <v>934</v>
      </c>
      <c r="G63" s="292"/>
      <c r="H63" s="293" t="s">
        <v>720</v>
      </c>
      <c r="I63" s="294"/>
      <c r="J63" s="290" t="s">
        <v>1016</v>
      </c>
      <c r="K63" s="292"/>
      <c r="L63" s="265"/>
      <c r="M63" s="266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42"/>
      <c r="Y63" s="242"/>
    </row>
    <row r="64" spans="1:25" s="240" customFormat="1" ht="24" customHeight="1">
      <c r="A64" s="290" t="s">
        <v>1023</v>
      </c>
      <c r="B64" s="291"/>
      <c r="C64" s="291"/>
      <c r="D64" s="292"/>
      <c r="E64" s="264" t="s">
        <v>1041</v>
      </c>
      <c r="F64" s="295" t="s">
        <v>1042</v>
      </c>
      <c r="G64" s="295"/>
      <c r="H64" s="296" t="s">
        <v>1015</v>
      </c>
      <c r="I64" s="296"/>
      <c r="J64" s="295" t="s">
        <v>1021</v>
      </c>
      <c r="K64" s="297"/>
      <c r="L64" s="265"/>
      <c r="M64" s="266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42"/>
      <c r="Y64" s="242"/>
    </row>
    <row r="65" spans="1:25" s="240" customFormat="1" ht="24" customHeight="1">
      <c r="A65" s="290" t="s">
        <v>1035</v>
      </c>
      <c r="B65" s="291"/>
      <c r="C65" s="291"/>
      <c r="D65" s="292"/>
      <c r="E65" s="267"/>
      <c r="F65" s="290" t="s">
        <v>1036</v>
      </c>
      <c r="G65" s="292"/>
      <c r="H65" s="293" t="s">
        <v>720</v>
      </c>
      <c r="I65" s="294"/>
      <c r="J65" s="290" t="s">
        <v>1024</v>
      </c>
      <c r="K65" s="292"/>
      <c r="L65" s="265"/>
      <c r="M65" s="266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42"/>
      <c r="Y65" s="242"/>
    </row>
    <row r="66" spans="1:25" s="240" customFormat="1" ht="24" customHeight="1">
      <c r="A66" s="290" t="s">
        <v>1033</v>
      </c>
      <c r="B66" s="291"/>
      <c r="C66" s="291"/>
      <c r="D66" s="292"/>
      <c r="E66" s="264" t="s">
        <v>1043</v>
      </c>
      <c r="F66" s="295" t="s">
        <v>1034</v>
      </c>
      <c r="G66" s="295"/>
      <c r="H66" s="296" t="s">
        <v>720</v>
      </c>
      <c r="I66" s="296"/>
      <c r="J66" s="295" t="s">
        <v>1021</v>
      </c>
      <c r="K66" s="297"/>
      <c r="L66" s="268"/>
      <c r="M66" s="266"/>
      <c r="N66" s="269"/>
      <c r="O66" s="265"/>
      <c r="P66" s="265"/>
      <c r="Q66" s="265"/>
      <c r="R66" s="265"/>
      <c r="S66" s="265"/>
      <c r="T66" s="265"/>
      <c r="U66" s="265"/>
      <c r="V66" s="265"/>
      <c r="W66" s="265"/>
      <c r="X66" s="242"/>
      <c r="Y66" s="242"/>
    </row>
  </sheetData>
  <sheetProtection/>
  <mergeCells count="92">
    <mergeCell ref="A66:D66"/>
    <mergeCell ref="F66:G66"/>
    <mergeCell ref="H66:I66"/>
    <mergeCell ref="J66:K66"/>
    <mergeCell ref="A64:D64"/>
    <mergeCell ref="F64:G64"/>
    <mergeCell ref="H64:I64"/>
    <mergeCell ref="J64:K64"/>
    <mergeCell ref="A65:D65"/>
    <mergeCell ref="F65:G65"/>
    <mergeCell ref="H65:I65"/>
    <mergeCell ref="J65:K65"/>
    <mergeCell ref="A62:D62"/>
    <mergeCell ref="F62:G62"/>
    <mergeCell ref="H62:I62"/>
    <mergeCell ref="J62:K62"/>
    <mergeCell ref="A63:D63"/>
    <mergeCell ref="F63:G63"/>
    <mergeCell ref="H63:I63"/>
    <mergeCell ref="J63:K63"/>
    <mergeCell ref="A60:D60"/>
    <mergeCell ref="F60:G60"/>
    <mergeCell ref="H60:I60"/>
    <mergeCell ref="J60:K60"/>
    <mergeCell ref="A61:D61"/>
    <mergeCell ref="F61:G61"/>
    <mergeCell ref="H61:I61"/>
    <mergeCell ref="J61:K61"/>
    <mergeCell ref="A58:D58"/>
    <mergeCell ref="F58:G58"/>
    <mergeCell ref="H58:I58"/>
    <mergeCell ref="J58:K58"/>
    <mergeCell ref="A59:D59"/>
    <mergeCell ref="F59:G59"/>
    <mergeCell ref="H59:I59"/>
    <mergeCell ref="J59:K59"/>
    <mergeCell ref="A56:D56"/>
    <mergeCell ref="F56:G56"/>
    <mergeCell ref="H56:I56"/>
    <mergeCell ref="J56:K56"/>
    <mergeCell ref="A57:D57"/>
    <mergeCell ref="F57:G57"/>
    <mergeCell ref="H57:I57"/>
    <mergeCell ref="J57:K57"/>
    <mergeCell ref="A54:D54"/>
    <mergeCell ref="F54:G54"/>
    <mergeCell ref="H54:I54"/>
    <mergeCell ref="J54:K54"/>
    <mergeCell ref="A55:D55"/>
    <mergeCell ref="F55:G55"/>
    <mergeCell ref="H55:I55"/>
    <mergeCell ref="J55:K55"/>
    <mergeCell ref="A52:D52"/>
    <mergeCell ref="F52:G52"/>
    <mergeCell ref="H52:I52"/>
    <mergeCell ref="J52:K52"/>
    <mergeCell ref="A53:D53"/>
    <mergeCell ref="F53:G53"/>
    <mergeCell ref="H53:I53"/>
    <mergeCell ref="J53:K53"/>
    <mergeCell ref="A50:D50"/>
    <mergeCell ref="F50:G50"/>
    <mergeCell ref="H50:I50"/>
    <mergeCell ref="J50:K50"/>
    <mergeCell ref="A51:D51"/>
    <mergeCell ref="F51:G51"/>
    <mergeCell ref="H51:I51"/>
    <mergeCell ref="J51:K51"/>
    <mergeCell ref="A48:D48"/>
    <mergeCell ref="F48:G48"/>
    <mergeCell ref="H48:I48"/>
    <mergeCell ref="J48:K48"/>
    <mergeCell ref="A49:D49"/>
    <mergeCell ref="F49:G49"/>
    <mergeCell ref="H49:I49"/>
    <mergeCell ref="J49:K49"/>
    <mergeCell ref="B26:N26"/>
    <mergeCell ref="B36:O36"/>
    <mergeCell ref="B41:Q41"/>
    <mergeCell ref="B6:N6"/>
    <mergeCell ref="A46:K46"/>
    <mergeCell ref="A47:D47"/>
    <mergeCell ref="F47:G47"/>
    <mergeCell ref="H47:I47"/>
    <mergeCell ref="J47:K47"/>
    <mergeCell ref="A1:P1"/>
    <mergeCell ref="A2:P2"/>
    <mergeCell ref="A3:P3"/>
    <mergeCell ref="A4:P4"/>
    <mergeCell ref="A5:P5"/>
    <mergeCell ref="B21:Q21"/>
    <mergeCell ref="B16:O16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2"/>
  <sheetViews>
    <sheetView zoomScale="70" zoomScaleNormal="70" zoomScalePageLayoutView="0" workbookViewId="0" topLeftCell="A7">
      <selection activeCell="M26" sqref="M26"/>
    </sheetView>
  </sheetViews>
  <sheetFormatPr defaultColWidth="9.140625" defaultRowHeight="15"/>
  <cols>
    <col min="1" max="1" width="6.57421875" style="65" customWidth="1"/>
    <col min="2" max="2" width="7.7109375" style="70" customWidth="1"/>
    <col min="3" max="3" width="9.8515625" style="71" customWidth="1"/>
    <col min="4" max="4" width="8.421875" style="70" customWidth="1"/>
    <col min="5" max="5" width="14.421875" style="70" customWidth="1"/>
    <col min="6" max="6" width="9.57421875" style="24" customWidth="1"/>
    <col min="7" max="7" width="26.57421875" style="11" customWidth="1"/>
    <col min="8" max="8" width="22.7109375" style="72" customWidth="1"/>
    <col min="9" max="9" width="11.57421875" style="70" customWidth="1"/>
    <col min="10" max="10" width="9.00390625" style="70" customWidth="1"/>
    <col min="11" max="11" width="30.28125" style="69" customWidth="1"/>
    <col min="12" max="12" width="12.421875" style="65" customWidth="1"/>
    <col min="13" max="13" width="11.7109375" style="65" customWidth="1"/>
    <col min="14" max="14" width="13.00390625" style="65" customWidth="1"/>
    <col min="15" max="15" width="18.57421875" style="67" customWidth="1"/>
    <col min="16" max="17" width="17.8515625" style="67" customWidth="1"/>
    <col min="18" max="18" width="18.421875" style="67" customWidth="1"/>
    <col min="19" max="19" width="20.28125" style="67" customWidth="1"/>
    <col min="20" max="20" width="16.421875" style="67" customWidth="1"/>
    <col min="21" max="21" width="9.140625" style="67" customWidth="1"/>
    <col min="22" max="16384" width="9.140625" style="65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1" s="64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43"/>
      <c r="R4" s="43"/>
      <c r="S4" s="43"/>
      <c r="T4" s="43"/>
      <c r="U4" s="43"/>
    </row>
    <row r="5" spans="1:21" s="64" customFormat="1" ht="25.5" customHeight="1">
      <c r="A5" s="348" t="s">
        <v>37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287"/>
      <c r="O5" s="287"/>
      <c r="P5" s="287"/>
      <c r="Q5" s="43"/>
      <c r="R5" s="43"/>
      <c r="S5" s="43"/>
      <c r="T5" s="43"/>
      <c r="U5" s="43"/>
    </row>
    <row r="6" spans="1:21" s="64" customFormat="1" ht="23.25" customHeight="1">
      <c r="A6" s="45"/>
      <c r="B6" s="352" t="s">
        <v>285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43"/>
      <c r="P6" s="43"/>
      <c r="Q6" s="43"/>
      <c r="R6" s="43"/>
      <c r="S6" s="43"/>
      <c r="T6" s="43"/>
      <c r="U6" s="43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356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68">
        <v>23</v>
      </c>
      <c r="B8" s="14"/>
      <c r="C8" s="15">
        <v>1</v>
      </c>
      <c r="D8" s="2"/>
      <c r="E8" s="21" t="s">
        <v>153</v>
      </c>
      <c r="F8" s="73" t="s">
        <v>82</v>
      </c>
      <c r="G8" s="25" t="s">
        <v>80</v>
      </c>
      <c r="H8" s="19" t="s">
        <v>81</v>
      </c>
      <c r="I8" s="8">
        <v>88</v>
      </c>
      <c r="J8" s="3">
        <v>35</v>
      </c>
      <c r="K8" s="28" t="s">
        <v>174</v>
      </c>
      <c r="L8" s="85">
        <v>98</v>
      </c>
      <c r="M8" s="74">
        <f>SUM(L8*J8)</f>
        <v>3430</v>
      </c>
      <c r="N8" s="2">
        <f>SUM(M8/I8)</f>
        <v>38.97727272727273</v>
      </c>
      <c r="O8" s="7" t="s">
        <v>362</v>
      </c>
      <c r="P8" s="6" t="s">
        <v>350</v>
      </c>
      <c r="V8" s="67"/>
      <c r="W8" s="67"/>
    </row>
    <row r="9" spans="1:23" ht="42" customHeight="1">
      <c r="A9" s="68">
        <v>24</v>
      </c>
      <c r="B9" s="14"/>
      <c r="C9" s="15">
        <v>2</v>
      </c>
      <c r="D9" s="2"/>
      <c r="E9" s="21" t="s">
        <v>153</v>
      </c>
      <c r="F9" s="73" t="s">
        <v>208</v>
      </c>
      <c r="G9" s="25" t="s">
        <v>106</v>
      </c>
      <c r="H9" s="19" t="s">
        <v>588</v>
      </c>
      <c r="I9" s="8">
        <v>73</v>
      </c>
      <c r="J9" s="3">
        <v>35</v>
      </c>
      <c r="K9" s="28" t="s">
        <v>207</v>
      </c>
      <c r="L9" s="85">
        <v>19</v>
      </c>
      <c r="M9" s="74">
        <f>SUM(L9*J9)</f>
        <v>665</v>
      </c>
      <c r="N9" s="2">
        <f>SUM(M9/I9)</f>
        <v>9.10958904109589</v>
      </c>
      <c r="O9" s="7" t="s">
        <v>363</v>
      </c>
      <c r="P9" s="6" t="s">
        <v>108</v>
      </c>
      <c r="V9" s="67"/>
      <c r="W9" s="67"/>
    </row>
    <row r="10" spans="1:23" ht="42" customHeight="1">
      <c r="A10" s="68">
        <v>25</v>
      </c>
      <c r="B10" s="14"/>
      <c r="C10" s="15">
        <v>3</v>
      </c>
      <c r="D10" s="2"/>
      <c r="E10" s="21" t="s">
        <v>153</v>
      </c>
      <c r="F10" s="73" t="s">
        <v>434</v>
      </c>
      <c r="G10" s="25" t="s">
        <v>171</v>
      </c>
      <c r="H10" s="19" t="s">
        <v>172</v>
      </c>
      <c r="I10" s="8">
        <v>61</v>
      </c>
      <c r="J10" s="3">
        <v>35</v>
      </c>
      <c r="K10" s="28" t="s">
        <v>173</v>
      </c>
      <c r="L10" s="16">
        <v>12</v>
      </c>
      <c r="M10" s="74">
        <f>SUM(L10*J10)</f>
        <v>420</v>
      </c>
      <c r="N10" s="2">
        <f>SUM(M10/I10)</f>
        <v>6.885245901639344</v>
      </c>
      <c r="O10" s="7" t="s">
        <v>351</v>
      </c>
      <c r="P10" s="6" t="s">
        <v>32</v>
      </c>
      <c r="V10" s="67"/>
      <c r="W10" s="67"/>
    </row>
    <row r="11" spans="1:23" ht="42" customHeight="1">
      <c r="A11" s="68">
        <v>26</v>
      </c>
      <c r="B11" s="14"/>
      <c r="C11" s="15"/>
      <c r="D11" s="2"/>
      <c r="E11" s="21" t="s">
        <v>153</v>
      </c>
      <c r="F11" s="73" t="s">
        <v>435</v>
      </c>
      <c r="G11" s="25" t="s">
        <v>255</v>
      </c>
      <c r="H11" s="19" t="s">
        <v>349</v>
      </c>
      <c r="I11" s="8">
        <v>55.5</v>
      </c>
      <c r="J11" s="3">
        <v>35</v>
      </c>
      <c r="K11" s="28" t="s">
        <v>144</v>
      </c>
      <c r="L11" s="16" t="s">
        <v>358</v>
      </c>
      <c r="M11" s="74">
        <v>0</v>
      </c>
      <c r="N11" s="2">
        <f>SUM(M11/I11)</f>
        <v>0</v>
      </c>
      <c r="O11" s="7" t="s">
        <v>351</v>
      </c>
      <c r="P11" s="6" t="s">
        <v>148</v>
      </c>
      <c r="V11" s="67"/>
      <c r="W11" s="67"/>
    </row>
    <row r="12" spans="1:14" ht="27.75" customHeight="1">
      <c r="A12" s="66"/>
      <c r="B12" s="349" t="s">
        <v>354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1"/>
    </row>
    <row r="13" spans="1:24" s="4" customFormat="1" ht="33.75" customHeight="1">
      <c r="A13" s="5" t="s">
        <v>2</v>
      </c>
      <c r="B13" s="5" t="s">
        <v>4</v>
      </c>
      <c r="C13" s="5" t="s">
        <v>3</v>
      </c>
      <c r="D13" s="5" t="s">
        <v>150</v>
      </c>
      <c r="E13" s="5" t="s">
        <v>152</v>
      </c>
      <c r="F13" s="5" t="s">
        <v>5</v>
      </c>
      <c r="G13" s="5" t="s">
        <v>0</v>
      </c>
      <c r="H13" s="5" t="s">
        <v>6</v>
      </c>
      <c r="I13" s="5" t="s">
        <v>20</v>
      </c>
      <c r="J13" s="5" t="s">
        <v>7</v>
      </c>
      <c r="K13" s="5" t="s">
        <v>8</v>
      </c>
      <c r="L13" s="5" t="s">
        <v>9</v>
      </c>
      <c r="M13" s="5" t="s">
        <v>10</v>
      </c>
      <c r="N13" s="5" t="s">
        <v>154</v>
      </c>
      <c r="O13" s="5" t="s">
        <v>331</v>
      </c>
      <c r="P13" s="5" t="s">
        <v>356</v>
      </c>
      <c r="Q13" s="5" t="s">
        <v>1</v>
      </c>
      <c r="R13" s="27"/>
      <c r="S13" s="27"/>
      <c r="T13" s="27"/>
      <c r="U13" s="27"/>
      <c r="V13" s="27"/>
      <c r="W13" s="27"/>
      <c r="X13" s="27"/>
    </row>
    <row r="14" spans="1:24" ht="42" customHeight="1">
      <c r="A14" s="7"/>
      <c r="B14" s="14"/>
      <c r="C14" s="15"/>
      <c r="D14" s="2"/>
      <c r="E14" s="6" t="s">
        <v>153</v>
      </c>
      <c r="F14" s="73" t="s">
        <v>82</v>
      </c>
      <c r="G14" s="25" t="s">
        <v>80</v>
      </c>
      <c r="H14" s="19" t="s">
        <v>81</v>
      </c>
      <c r="I14" s="8">
        <v>88</v>
      </c>
      <c r="J14" s="3">
        <v>35</v>
      </c>
      <c r="K14" s="28" t="s">
        <v>174</v>
      </c>
      <c r="L14" s="16">
        <v>70</v>
      </c>
      <c r="M14" s="74">
        <f>SUM(L14*J14)</f>
        <v>2450</v>
      </c>
      <c r="N14" s="2">
        <f>SUM(M14/I14)</f>
        <v>27.84090909090909</v>
      </c>
      <c r="O14" s="79">
        <f>SUM(L14+L8)</f>
        <v>168</v>
      </c>
      <c r="P14" s="84"/>
      <c r="Q14" s="6" t="s">
        <v>350</v>
      </c>
      <c r="V14" s="67"/>
      <c r="W14" s="67"/>
      <c r="X14" s="67"/>
    </row>
    <row r="15" spans="1:24" ht="42" customHeight="1">
      <c r="A15" s="7"/>
      <c r="B15" s="14"/>
      <c r="C15" s="15"/>
      <c r="D15" s="2"/>
      <c r="E15" s="6" t="s">
        <v>153</v>
      </c>
      <c r="F15" s="73" t="s">
        <v>208</v>
      </c>
      <c r="G15" s="25" t="s">
        <v>106</v>
      </c>
      <c r="H15" s="19" t="s">
        <v>204</v>
      </c>
      <c r="I15" s="8">
        <v>73</v>
      </c>
      <c r="J15" s="3">
        <v>35</v>
      </c>
      <c r="K15" s="28" t="s">
        <v>207</v>
      </c>
      <c r="L15" s="16">
        <v>8</v>
      </c>
      <c r="M15" s="74">
        <f>SUM(L15*J15)</f>
        <v>280</v>
      </c>
      <c r="N15" s="2">
        <f>SUM(M15/I15)</f>
        <v>3.835616438356164</v>
      </c>
      <c r="O15" s="79">
        <f>SUM(L15+L9)</f>
        <v>27</v>
      </c>
      <c r="P15" s="7"/>
      <c r="Q15" s="6" t="s">
        <v>108</v>
      </c>
      <c r="V15" s="67"/>
      <c r="W15" s="67"/>
      <c r="X15" s="67"/>
    </row>
    <row r="16" spans="1:24" ht="42" customHeight="1">
      <c r="A16" s="7"/>
      <c r="B16" s="14"/>
      <c r="C16" s="15"/>
      <c r="D16" s="2"/>
      <c r="E16" s="6" t="s">
        <v>153</v>
      </c>
      <c r="F16" s="73" t="s">
        <v>434</v>
      </c>
      <c r="G16" s="25" t="s">
        <v>171</v>
      </c>
      <c r="H16" s="19" t="s">
        <v>172</v>
      </c>
      <c r="I16" s="8">
        <v>61</v>
      </c>
      <c r="J16" s="3">
        <v>35</v>
      </c>
      <c r="K16" s="28" t="s">
        <v>173</v>
      </c>
      <c r="L16" s="16">
        <v>11</v>
      </c>
      <c r="M16" s="74">
        <f>SUM(L16*J16)</f>
        <v>385</v>
      </c>
      <c r="N16" s="2">
        <f>SUM(M16/I16)</f>
        <v>6.311475409836065</v>
      </c>
      <c r="O16" s="79">
        <f>SUM(L16+L10)</f>
        <v>23</v>
      </c>
      <c r="P16" s="7"/>
      <c r="Q16" s="6" t="s">
        <v>32</v>
      </c>
      <c r="V16" s="67"/>
      <c r="W16" s="67"/>
      <c r="X16" s="67"/>
    </row>
    <row r="17" spans="1:21" ht="27.75" customHeight="1">
      <c r="A17" s="66"/>
      <c r="B17" s="338" t="s">
        <v>355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9"/>
      <c r="P17" s="279"/>
      <c r="Q17" s="279"/>
      <c r="S17" s="65"/>
      <c r="T17" s="65"/>
      <c r="U17" s="65"/>
    </row>
    <row r="18" spans="1:27" s="4" customFormat="1" ht="33.75" customHeight="1">
      <c r="A18" s="5" t="s">
        <v>2</v>
      </c>
      <c r="B18" s="5" t="s">
        <v>4</v>
      </c>
      <c r="C18" s="5" t="s">
        <v>3</v>
      </c>
      <c r="D18" s="5" t="s">
        <v>150</v>
      </c>
      <c r="E18" s="5" t="s">
        <v>152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432</v>
      </c>
      <c r="O18" s="5" t="s">
        <v>154</v>
      </c>
      <c r="P18" s="5" t="s">
        <v>11</v>
      </c>
      <c r="Q18" s="5" t="s">
        <v>352</v>
      </c>
      <c r="R18" s="81" t="s">
        <v>325</v>
      </c>
      <c r="S18" s="5" t="s">
        <v>356</v>
      </c>
      <c r="T18" s="5" t="s">
        <v>1</v>
      </c>
      <c r="U18" s="27"/>
      <c r="V18" s="27"/>
      <c r="W18" s="27"/>
      <c r="X18" s="27"/>
      <c r="Y18" s="27"/>
      <c r="Z18" s="27"/>
      <c r="AA18" s="27"/>
    </row>
    <row r="19" spans="1:27" ht="42" customHeight="1">
      <c r="A19" s="68">
        <v>27</v>
      </c>
      <c r="B19" s="14"/>
      <c r="C19" s="82">
        <v>1</v>
      </c>
      <c r="D19" s="102"/>
      <c r="E19" s="6" t="s">
        <v>153</v>
      </c>
      <c r="F19" s="73" t="s">
        <v>82</v>
      </c>
      <c r="G19" s="25" t="s">
        <v>80</v>
      </c>
      <c r="H19" s="19" t="s">
        <v>81</v>
      </c>
      <c r="I19" s="8">
        <v>88</v>
      </c>
      <c r="J19" s="3">
        <v>35</v>
      </c>
      <c r="K19" s="28" t="s">
        <v>174</v>
      </c>
      <c r="L19" s="16">
        <v>75</v>
      </c>
      <c r="M19" s="74">
        <f>SUM(L19*J19)</f>
        <v>2625</v>
      </c>
      <c r="N19" s="74">
        <f>SUM(J19*Q19)</f>
        <v>8505</v>
      </c>
      <c r="O19" s="2">
        <f>SUM(M19/I19)</f>
        <v>29.829545454545453</v>
      </c>
      <c r="P19" s="7"/>
      <c r="Q19" s="88">
        <f>SUM(L19+O14)</f>
        <v>243</v>
      </c>
      <c r="R19" s="90">
        <f>SUM(Q19*J19/I19)</f>
        <v>96.64772727272727</v>
      </c>
      <c r="S19" s="84" t="s">
        <v>333</v>
      </c>
      <c r="T19" s="6" t="s">
        <v>350</v>
      </c>
      <c r="V19" s="67"/>
      <c r="W19" s="67"/>
      <c r="X19" s="67"/>
      <c r="Y19" s="67"/>
      <c r="Z19" s="67"/>
      <c r="AA19" s="67"/>
    </row>
    <row r="20" spans="1:27" ht="42" customHeight="1">
      <c r="A20" s="68">
        <v>28</v>
      </c>
      <c r="B20" s="14"/>
      <c r="C20" s="82">
        <v>2</v>
      </c>
      <c r="D20" s="2"/>
      <c r="E20" s="6" t="s">
        <v>153</v>
      </c>
      <c r="F20" s="73" t="s">
        <v>434</v>
      </c>
      <c r="G20" s="25" t="s">
        <v>171</v>
      </c>
      <c r="H20" s="19" t="s">
        <v>172</v>
      </c>
      <c r="I20" s="8">
        <v>61</v>
      </c>
      <c r="J20" s="3">
        <v>35</v>
      </c>
      <c r="K20" s="28" t="s">
        <v>173</v>
      </c>
      <c r="L20" s="16">
        <v>11</v>
      </c>
      <c r="M20" s="74">
        <f>SUM(L20*J20)</f>
        <v>385</v>
      </c>
      <c r="N20" s="74">
        <f>SUM(J20*Q20)</f>
        <v>1190</v>
      </c>
      <c r="O20" s="2">
        <f>SUM(M20/I20)</f>
        <v>6.311475409836065</v>
      </c>
      <c r="P20" s="7"/>
      <c r="Q20" s="89">
        <f>SUM(L20+O16)</f>
        <v>34</v>
      </c>
      <c r="R20" s="90">
        <f>SUM(Q20*J20/I20)</f>
        <v>19.508196721311474</v>
      </c>
      <c r="S20" s="7"/>
      <c r="T20" s="6" t="s">
        <v>32</v>
      </c>
      <c r="V20" s="67"/>
      <c r="W20" s="67"/>
      <c r="X20" s="67"/>
      <c r="Y20" s="67"/>
      <c r="Z20" s="67"/>
      <c r="AA20" s="67"/>
    </row>
    <row r="21" spans="1:27" ht="42" customHeight="1">
      <c r="A21" s="68">
        <v>29</v>
      </c>
      <c r="B21" s="14"/>
      <c r="C21" s="82">
        <v>3</v>
      </c>
      <c r="D21" s="2"/>
      <c r="E21" s="6" t="s">
        <v>153</v>
      </c>
      <c r="F21" s="73" t="s">
        <v>208</v>
      </c>
      <c r="G21" s="25" t="s">
        <v>106</v>
      </c>
      <c r="H21" s="19" t="s">
        <v>204</v>
      </c>
      <c r="I21" s="8">
        <v>73</v>
      </c>
      <c r="J21" s="3">
        <v>35</v>
      </c>
      <c r="K21" s="28" t="s">
        <v>207</v>
      </c>
      <c r="L21" s="16">
        <v>10</v>
      </c>
      <c r="M21" s="74">
        <f>SUM(L21*J21)</f>
        <v>350</v>
      </c>
      <c r="N21" s="74">
        <f>SUM(J21*Q21)</f>
        <v>1295</v>
      </c>
      <c r="O21" s="2">
        <f>SUM(M21/I21)</f>
        <v>4.794520547945205</v>
      </c>
      <c r="P21" s="7"/>
      <c r="Q21" s="88">
        <f>SUM(L21+O15)</f>
        <v>37</v>
      </c>
      <c r="R21" s="90">
        <f>SUM(Q21*J21/I21)</f>
        <v>17.73972602739726</v>
      </c>
      <c r="S21" s="84" t="s">
        <v>333</v>
      </c>
      <c r="T21" s="6" t="s">
        <v>108</v>
      </c>
      <c r="V21" s="67"/>
      <c r="W21" s="67"/>
      <c r="X21" s="67"/>
      <c r="Y21" s="67"/>
      <c r="Z21" s="67"/>
      <c r="AA21" s="67"/>
    </row>
    <row r="22" spans="1:25" s="240" customFormat="1" ht="24" customHeight="1">
      <c r="A22" s="288" t="s">
        <v>1011</v>
      </c>
      <c r="B22" s="288"/>
      <c r="C22" s="288"/>
      <c r="D22" s="288"/>
      <c r="E22" s="288"/>
      <c r="F22" s="288"/>
      <c r="G22" s="288"/>
      <c r="H22" s="288"/>
      <c r="I22" s="289"/>
      <c r="J22" s="289"/>
      <c r="K22" s="289"/>
      <c r="L22" s="262"/>
      <c r="M22" s="262"/>
      <c r="N22" s="262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</row>
    <row r="23" spans="1:25" s="240" customFormat="1" ht="24" customHeight="1">
      <c r="A23" s="290" t="s">
        <v>1012</v>
      </c>
      <c r="B23" s="291"/>
      <c r="C23" s="291"/>
      <c r="D23" s="292"/>
      <c r="E23" s="264" t="s">
        <v>1017</v>
      </c>
      <c r="F23" s="290" t="s">
        <v>934</v>
      </c>
      <c r="G23" s="292"/>
      <c r="H23" s="293" t="s">
        <v>720</v>
      </c>
      <c r="I23" s="294"/>
      <c r="J23" s="290" t="s">
        <v>1016</v>
      </c>
      <c r="K23" s="292"/>
      <c r="L23" s="265"/>
      <c r="M23" s="266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42"/>
      <c r="Y23" s="242"/>
    </row>
    <row r="24" spans="1:25" s="240" customFormat="1" ht="24" customHeight="1">
      <c r="A24" s="290" t="s">
        <v>1014</v>
      </c>
      <c r="B24" s="291"/>
      <c r="C24" s="291"/>
      <c r="D24" s="292"/>
      <c r="E24" s="264" t="s">
        <v>16</v>
      </c>
      <c r="F24" s="290" t="s">
        <v>19</v>
      </c>
      <c r="G24" s="292"/>
      <c r="H24" s="293" t="s">
        <v>1015</v>
      </c>
      <c r="I24" s="294"/>
      <c r="J24" s="290" t="s">
        <v>1016</v>
      </c>
      <c r="K24" s="292"/>
      <c r="L24" s="265"/>
      <c r="M24" s="266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42"/>
      <c r="Y24" s="242"/>
    </row>
    <row r="25" spans="1:25" s="240" customFormat="1" ht="24" customHeight="1">
      <c r="A25" s="290" t="s">
        <v>1014</v>
      </c>
      <c r="B25" s="291"/>
      <c r="C25" s="291"/>
      <c r="D25" s="292"/>
      <c r="E25" s="264" t="s">
        <v>1045</v>
      </c>
      <c r="F25" s="295" t="s">
        <v>1025</v>
      </c>
      <c r="G25" s="295"/>
      <c r="H25" s="296" t="s">
        <v>1015</v>
      </c>
      <c r="I25" s="296"/>
      <c r="J25" s="295" t="s">
        <v>1016</v>
      </c>
      <c r="K25" s="297"/>
      <c r="L25" s="265"/>
      <c r="M25" s="266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42"/>
      <c r="Y25" s="242"/>
    </row>
    <row r="26" spans="1:25" s="240" customFormat="1" ht="24" customHeight="1">
      <c r="A26" s="290" t="s">
        <v>1014</v>
      </c>
      <c r="B26" s="291"/>
      <c r="C26" s="291"/>
      <c r="D26" s="292"/>
      <c r="E26" s="264" t="s">
        <v>494</v>
      </c>
      <c r="F26" s="290" t="s">
        <v>471</v>
      </c>
      <c r="G26" s="292"/>
      <c r="H26" s="293" t="s">
        <v>1028</v>
      </c>
      <c r="I26" s="294"/>
      <c r="J26" s="290" t="s">
        <v>1018</v>
      </c>
      <c r="K26" s="292"/>
      <c r="L26" s="265"/>
      <c r="M26" s="266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42"/>
      <c r="Y26" s="242"/>
    </row>
    <row r="27" spans="1:25" s="240" customFormat="1" ht="24" customHeight="1">
      <c r="A27" s="290" t="s">
        <v>1014</v>
      </c>
      <c r="B27" s="291"/>
      <c r="C27" s="291"/>
      <c r="D27" s="292"/>
      <c r="E27" s="270" t="s">
        <v>1044</v>
      </c>
      <c r="F27" s="298" t="s">
        <v>1032</v>
      </c>
      <c r="G27" s="299"/>
      <c r="H27" s="300" t="s">
        <v>1015</v>
      </c>
      <c r="I27" s="301"/>
      <c r="J27" s="298" t="s">
        <v>1013</v>
      </c>
      <c r="K27" s="299"/>
      <c r="L27" s="265"/>
      <c r="M27" s="266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42"/>
      <c r="Y27" s="242"/>
    </row>
    <row r="28" spans="1:25" s="240" customFormat="1" ht="24" customHeight="1">
      <c r="A28" s="290" t="s">
        <v>1014</v>
      </c>
      <c r="B28" s="291"/>
      <c r="C28" s="291"/>
      <c r="D28" s="292"/>
      <c r="E28" s="264" t="s">
        <v>1030</v>
      </c>
      <c r="F28" s="290" t="s">
        <v>1031</v>
      </c>
      <c r="G28" s="292"/>
      <c r="H28" s="293" t="s">
        <v>1015</v>
      </c>
      <c r="I28" s="294"/>
      <c r="J28" s="290" t="s">
        <v>1019</v>
      </c>
      <c r="K28" s="292"/>
      <c r="L28" s="265"/>
      <c r="M28" s="266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42"/>
      <c r="Y28" s="242"/>
    </row>
    <row r="29" spans="1:25" s="240" customFormat="1" ht="24" customHeight="1">
      <c r="A29" s="290" t="s">
        <v>1014</v>
      </c>
      <c r="B29" s="291"/>
      <c r="C29" s="291"/>
      <c r="D29" s="292"/>
      <c r="E29" s="264" t="s">
        <v>541</v>
      </c>
      <c r="F29" s="290" t="s">
        <v>1026</v>
      </c>
      <c r="G29" s="292"/>
      <c r="H29" s="293" t="s">
        <v>1028</v>
      </c>
      <c r="I29" s="294"/>
      <c r="J29" s="290" t="s">
        <v>1019</v>
      </c>
      <c r="K29" s="292"/>
      <c r="L29" s="265"/>
      <c r="M29" s="266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42"/>
      <c r="Y29" s="242"/>
    </row>
    <row r="30" spans="1:25" s="240" customFormat="1" ht="24" customHeight="1">
      <c r="A30" s="290" t="s">
        <v>1014</v>
      </c>
      <c r="B30" s="291"/>
      <c r="C30" s="291"/>
      <c r="D30" s="292"/>
      <c r="E30" s="264" t="s">
        <v>35</v>
      </c>
      <c r="F30" s="295" t="s">
        <v>1047</v>
      </c>
      <c r="G30" s="295"/>
      <c r="H30" s="296" t="s">
        <v>1048</v>
      </c>
      <c r="I30" s="296"/>
      <c r="J30" s="295" t="s">
        <v>1019</v>
      </c>
      <c r="K30" s="297"/>
      <c r="L30" s="265"/>
      <c r="M30" s="266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42"/>
      <c r="Y30" s="242"/>
    </row>
    <row r="31" spans="1:25" s="240" customFormat="1" ht="24" customHeight="1">
      <c r="A31" s="290" t="s">
        <v>1020</v>
      </c>
      <c r="B31" s="291"/>
      <c r="C31" s="291"/>
      <c r="D31" s="292"/>
      <c r="E31" s="264" t="s">
        <v>143</v>
      </c>
      <c r="F31" s="295" t="s">
        <v>108</v>
      </c>
      <c r="G31" s="295"/>
      <c r="H31" s="296" t="s">
        <v>1046</v>
      </c>
      <c r="I31" s="296"/>
      <c r="J31" s="295" t="s">
        <v>1019</v>
      </c>
      <c r="K31" s="297"/>
      <c r="L31" s="265"/>
      <c r="M31" s="266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42"/>
      <c r="Y31" s="242"/>
    </row>
    <row r="32" spans="1:25" s="240" customFormat="1" ht="24" customHeight="1">
      <c r="A32" s="290" t="s">
        <v>1020</v>
      </c>
      <c r="B32" s="291"/>
      <c r="C32" s="291"/>
      <c r="D32" s="292"/>
      <c r="E32" s="270" t="s">
        <v>71</v>
      </c>
      <c r="F32" s="298" t="s">
        <v>217</v>
      </c>
      <c r="G32" s="299"/>
      <c r="H32" s="300" t="s">
        <v>720</v>
      </c>
      <c r="I32" s="301"/>
      <c r="J32" s="298" t="s">
        <v>1021</v>
      </c>
      <c r="K32" s="299"/>
      <c r="L32" s="265"/>
      <c r="M32" s="266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42"/>
      <c r="Y32" s="242"/>
    </row>
    <row r="33" spans="1:25" s="240" customFormat="1" ht="24" customHeight="1">
      <c r="A33" s="290" t="s">
        <v>1020</v>
      </c>
      <c r="B33" s="291"/>
      <c r="C33" s="291"/>
      <c r="D33" s="292"/>
      <c r="E33" s="264" t="s">
        <v>1049</v>
      </c>
      <c r="F33" s="295" t="s">
        <v>1050</v>
      </c>
      <c r="G33" s="295"/>
      <c r="H33" s="296" t="s">
        <v>1015</v>
      </c>
      <c r="I33" s="296"/>
      <c r="J33" s="295" t="s">
        <v>1021</v>
      </c>
      <c r="K33" s="297"/>
      <c r="L33" s="265"/>
      <c r="M33" s="266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42"/>
      <c r="Y33" s="242"/>
    </row>
    <row r="34" spans="1:25" s="240" customFormat="1" ht="24" customHeight="1">
      <c r="A34" s="290" t="s">
        <v>1020</v>
      </c>
      <c r="B34" s="291"/>
      <c r="C34" s="291"/>
      <c r="D34" s="292"/>
      <c r="E34" s="264" t="s">
        <v>1030</v>
      </c>
      <c r="F34" s="290" t="s">
        <v>1031</v>
      </c>
      <c r="G34" s="292"/>
      <c r="H34" s="293" t="s">
        <v>1015</v>
      </c>
      <c r="I34" s="294"/>
      <c r="J34" s="290" t="s">
        <v>1019</v>
      </c>
      <c r="K34" s="292"/>
      <c r="L34" s="265"/>
      <c r="M34" s="266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42"/>
      <c r="Y34" s="242"/>
    </row>
    <row r="35" spans="1:25" s="240" customFormat="1" ht="24" customHeight="1">
      <c r="A35" s="290" t="s">
        <v>1020</v>
      </c>
      <c r="B35" s="291"/>
      <c r="C35" s="291"/>
      <c r="D35" s="292"/>
      <c r="E35" s="264" t="s">
        <v>552</v>
      </c>
      <c r="F35" s="290" t="s">
        <v>1029</v>
      </c>
      <c r="G35" s="292"/>
      <c r="H35" s="293" t="s">
        <v>1015</v>
      </c>
      <c r="I35" s="294"/>
      <c r="J35" s="290" t="s">
        <v>1019</v>
      </c>
      <c r="K35" s="292"/>
      <c r="L35" s="265"/>
      <c r="M35" s="266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42"/>
      <c r="Y35" s="242"/>
    </row>
    <row r="36" spans="1:25" s="240" customFormat="1" ht="24" customHeight="1">
      <c r="A36" s="290" t="s">
        <v>1020</v>
      </c>
      <c r="B36" s="291"/>
      <c r="C36" s="291"/>
      <c r="D36" s="292"/>
      <c r="E36" s="264" t="s">
        <v>1039</v>
      </c>
      <c r="F36" s="295" t="s">
        <v>1040</v>
      </c>
      <c r="G36" s="295"/>
      <c r="H36" s="296" t="s">
        <v>1015</v>
      </c>
      <c r="I36" s="296"/>
      <c r="J36" s="295" t="s">
        <v>1021</v>
      </c>
      <c r="K36" s="297"/>
      <c r="L36" s="265"/>
      <c r="M36" s="266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42"/>
      <c r="Y36" s="242"/>
    </row>
    <row r="37" spans="1:25" s="240" customFormat="1" ht="24" customHeight="1">
      <c r="A37" s="290" t="s">
        <v>1020</v>
      </c>
      <c r="B37" s="291"/>
      <c r="C37" s="291"/>
      <c r="D37" s="292"/>
      <c r="E37" s="264" t="s">
        <v>467</v>
      </c>
      <c r="F37" s="290" t="s">
        <v>1027</v>
      </c>
      <c r="G37" s="292"/>
      <c r="H37" s="293" t="s">
        <v>1028</v>
      </c>
      <c r="I37" s="294"/>
      <c r="J37" s="290" t="s">
        <v>1021</v>
      </c>
      <c r="K37" s="292"/>
      <c r="L37" s="265"/>
      <c r="M37" s="266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42"/>
      <c r="Y37" s="242"/>
    </row>
    <row r="38" spans="1:25" s="240" customFormat="1" ht="24" customHeight="1">
      <c r="A38" s="290" t="s">
        <v>1022</v>
      </c>
      <c r="B38" s="291"/>
      <c r="C38" s="291"/>
      <c r="D38" s="292"/>
      <c r="E38" s="264" t="s">
        <v>1037</v>
      </c>
      <c r="F38" s="290" t="s">
        <v>1038</v>
      </c>
      <c r="G38" s="292"/>
      <c r="H38" s="293" t="s">
        <v>1015</v>
      </c>
      <c r="I38" s="294"/>
      <c r="J38" s="290" t="s">
        <v>1021</v>
      </c>
      <c r="K38" s="292"/>
      <c r="L38" s="265"/>
      <c r="M38" s="266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42"/>
      <c r="Y38" s="242"/>
    </row>
    <row r="39" spans="1:25" s="240" customFormat="1" ht="24" customHeight="1">
      <c r="A39" s="290" t="s">
        <v>1023</v>
      </c>
      <c r="B39" s="291"/>
      <c r="C39" s="291"/>
      <c r="D39" s="292"/>
      <c r="E39" s="264" t="s">
        <v>1017</v>
      </c>
      <c r="F39" s="290" t="s">
        <v>934</v>
      </c>
      <c r="G39" s="292"/>
      <c r="H39" s="293" t="s">
        <v>720</v>
      </c>
      <c r="I39" s="294"/>
      <c r="J39" s="290" t="s">
        <v>1016</v>
      </c>
      <c r="K39" s="292"/>
      <c r="L39" s="265"/>
      <c r="M39" s="266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42"/>
      <c r="Y39" s="242"/>
    </row>
    <row r="40" spans="1:25" s="240" customFormat="1" ht="24" customHeight="1">
      <c r="A40" s="290" t="s">
        <v>1023</v>
      </c>
      <c r="B40" s="291"/>
      <c r="C40" s="291"/>
      <c r="D40" s="292"/>
      <c r="E40" s="264" t="s">
        <v>1041</v>
      </c>
      <c r="F40" s="295" t="s">
        <v>1042</v>
      </c>
      <c r="G40" s="295"/>
      <c r="H40" s="296" t="s">
        <v>1015</v>
      </c>
      <c r="I40" s="296"/>
      <c r="J40" s="295" t="s">
        <v>1021</v>
      </c>
      <c r="K40" s="297"/>
      <c r="L40" s="265"/>
      <c r="M40" s="266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42"/>
      <c r="Y40" s="242"/>
    </row>
    <row r="41" spans="1:25" s="240" customFormat="1" ht="24" customHeight="1">
      <c r="A41" s="290" t="s">
        <v>1035</v>
      </c>
      <c r="B41" s="291"/>
      <c r="C41" s="291"/>
      <c r="D41" s="292"/>
      <c r="E41" s="267"/>
      <c r="F41" s="290" t="s">
        <v>1036</v>
      </c>
      <c r="G41" s="292"/>
      <c r="H41" s="293" t="s">
        <v>720</v>
      </c>
      <c r="I41" s="294"/>
      <c r="J41" s="290" t="s">
        <v>1024</v>
      </c>
      <c r="K41" s="292"/>
      <c r="L41" s="265"/>
      <c r="M41" s="266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42"/>
      <c r="Y41" s="242"/>
    </row>
    <row r="42" spans="1:25" s="240" customFormat="1" ht="24" customHeight="1">
      <c r="A42" s="290" t="s">
        <v>1033</v>
      </c>
      <c r="B42" s="291"/>
      <c r="C42" s="291"/>
      <c r="D42" s="292"/>
      <c r="E42" s="264" t="s">
        <v>1043</v>
      </c>
      <c r="F42" s="295" t="s">
        <v>1034</v>
      </c>
      <c r="G42" s="295"/>
      <c r="H42" s="296" t="s">
        <v>720</v>
      </c>
      <c r="I42" s="296"/>
      <c r="J42" s="295" t="s">
        <v>1021</v>
      </c>
      <c r="K42" s="297"/>
      <c r="L42" s="268"/>
      <c r="M42" s="266"/>
      <c r="N42" s="269"/>
      <c r="O42" s="265"/>
      <c r="P42" s="265"/>
      <c r="Q42" s="265"/>
      <c r="R42" s="265"/>
      <c r="S42" s="265"/>
      <c r="T42" s="265"/>
      <c r="U42" s="265"/>
      <c r="V42" s="265"/>
      <c r="W42" s="265"/>
      <c r="X42" s="242"/>
      <c r="Y42" s="242"/>
    </row>
  </sheetData>
  <sheetProtection/>
  <mergeCells count="89">
    <mergeCell ref="A41:D41"/>
    <mergeCell ref="F41:G41"/>
    <mergeCell ref="H41:I41"/>
    <mergeCell ref="J41:K41"/>
    <mergeCell ref="A42:D42"/>
    <mergeCell ref="F42:G42"/>
    <mergeCell ref="H42:I42"/>
    <mergeCell ref="J42:K42"/>
    <mergeCell ref="A39:D39"/>
    <mergeCell ref="F39:G39"/>
    <mergeCell ref="H39:I39"/>
    <mergeCell ref="J39:K39"/>
    <mergeCell ref="A40:D40"/>
    <mergeCell ref="F40:G40"/>
    <mergeCell ref="H40:I40"/>
    <mergeCell ref="J40:K40"/>
    <mergeCell ref="A37:D37"/>
    <mergeCell ref="F37:G37"/>
    <mergeCell ref="H37:I37"/>
    <mergeCell ref="J37:K37"/>
    <mergeCell ref="A38:D38"/>
    <mergeCell ref="F38:G38"/>
    <mergeCell ref="H38:I38"/>
    <mergeCell ref="J38:K38"/>
    <mergeCell ref="A35:D35"/>
    <mergeCell ref="F35:G35"/>
    <mergeCell ref="H35:I35"/>
    <mergeCell ref="J35:K35"/>
    <mergeCell ref="A36:D36"/>
    <mergeCell ref="F36:G36"/>
    <mergeCell ref="H36:I36"/>
    <mergeCell ref="J36:K36"/>
    <mergeCell ref="A33:D33"/>
    <mergeCell ref="F33:G33"/>
    <mergeCell ref="H33:I33"/>
    <mergeCell ref="J33:K33"/>
    <mergeCell ref="A34:D34"/>
    <mergeCell ref="F34:G34"/>
    <mergeCell ref="H34:I34"/>
    <mergeCell ref="J34:K34"/>
    <mergeCell ref="A31:D31"/>
    <mergeCell ref="F31:G31"/>
    <mergeCell ref="H31:I31"/>
    <mergeCell ref="J31:K31"/>
    <mergeCell ref="A32:D32"/>
    <mergeCell ref="F32:G32"/>
    <mergeCell ref="H32:I32"/>
    <mergeCell ref="J32:K32"/>
    <mergeCell ref="A29:D29"/>
    <mergeCell ref="F29:G29"/>
    <mergeCell ref="H29:I29"/>
    <mergeCell ref="J29:K29"/>
    <mergeCell ref="A30:D30"/>
    <mergeCell ref="F30:G30"/>
    <mergeCell ref="H30:I30"/>
    <mergeCell ref="J30:K30"/>
    <mergeCell ref="A27:D27"/>
    <mergeCell ref="F27:G27"/>
    <mergeCell ref="H27:I27"/>
    <mergeCell ref="J27:K27"/>
    <mergeCell ref="A28:D28"/>
    <mergeCell ref="F28:G28"/>
    <mergeCell ref="H28:I28"/>
    <mergeCell ref="J28:K28"/>
    <mergeCell ref="A25:D25"/>
    <mergeCell ref="F25:G25"/>
    <mergeCell ref="H25:I25"/>
    <mergeCell ref="J25:K25"/>
    <mergeCell ref="A26:D26"/>
    <mergeCell ref="F26:G26"/>
    <mergeCell ref="H26:I26"/>
    <mergeCell ref="J26:K26"/>
    <mergeCell ref="A22:K22"/>
    <mergeCell ref="A23:D23"/>
    <mergeCell ref="F23:G23"/>
    <mergeCell ref="H23:I23"/>
    <mergeCell ref="J23:K23"/>
    <mergeCell ref="A24:D24"/>
    <mergeCell ref="F24:G24"/>
    <mergeCell ref="H24:I24"/>
    <mergeCell ref="J24:K24"/>
    <mergeCell ref="B17:Q17"/>
    <mergeCell ref="A5:P5"/>
    <mergeCell ref="B12:N12"/>
    <mergeCell ref="A1:P1"/>
    <mergeCell ref="A2:P2"/>
    <mergeCell ref="A3:P3"/>
    <mergeCell ref="A4:P4"/>
    <mergeCell ref="B6:N6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1"/>
  <sheetViews>
    <sheetView zoomScale="70" zoomScaleNormal="70" zoomScalePageLayoutView="0" workbookViewId="0" topLeftCell="A34">
      <selection activeCell="O60" sqref="O60"/>
    </sheetView>
  </sheetViews>
  <sheetFormatPr defaultColWidth="9.140625" defaultRowHeight="15"/>
  <cols>
    <col min="1" max="1" width="6.57421875" style="31" customWidth="1"/>
    <col min="2" max="2" width="7.7109375" style="10" customWidth="1"/>
    <col min="3" max="3" width="9.8515625" style="17" customWidth="1"/>
    <col min="4" max="4" width="9.8515625" style="10" customWidth="1"/>
    <col min="5" max="5" width="20.8515625" style="10" customWidth="1"/>
    <col min="6" max="6" width="9.8515625" style="24" customWidth="1"/>
    <col min="7" max="7" width="27.8515625" style="11" customWidth="1"/>
    <col min="8" max="8" width="21.7109375" style="20" customWidth="1"/>
    <col min="9" max="9" width="10.7109375" style="10" customWidth="1"/>
    <col min="10" max="10" width="8.421875" style="10" customWidth="1"/>
    <col min="11" max="11" width="35.7109375" style="9" customWidth="1"/>
    <col min="12" max="12" width="11.7109375" style="31" customWidth="1"/>
    <col min="13" max="13" width="12.00390625" style="31" customWidth="1"/>
    <col min="14" max="14" width="12.28125" style="31" customWidth="1"/>
    <col min="15" max="15" width="36.28125" style="30" customWidth="1"/>
    <col min="16" max="16" width="15.7109375" style="30" customWidth="1"/>
    <col min="17" max="17" width="24.00390625" style="30" customWidth="1"/>
    <col min="18" max="18" width="14.421875" style="30" customWidth="1"/>
    <col min="19" max="19" width="27.28125" style="30" customWidth="1"/>
    <col min="20" max="20" width="16.7109375" style="30" customWidth="1"/>
    <col min="21" max="21" width="9.140625" style="30" customWidth="1"/>
    <col min="22" max="16384" width="9.140625" style="31" customWidth="1"/>
  </cols>
  <sheetData>
    <row r="1" spans="1:21" s="39" customFormat="1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44"/>
      <c r="R1" s="44"/>
      <c r="S1" s="44"/>
      <c r="T1" s="44"/>
      <c r="U1" s="44"/>
    </row>
    <row r="2" spans="1:21" s="39" customFormat="1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44"/>
      <c r="R2" s="44"/>
      <c r="S2" s="44"/>
      <c r="T2" s="44"/>
      <c r="U2" s="44"/>
    </row>
    <row r="3" spans="1:21" s="39" customFormat="1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44"/>
      <c r="R3" s="44"/>
      <c r="S3" s="44"/>
      <c r="T3" s="44"/>
      <c r="U3" s="44"/>
    </row>
    <row r="4" spans="1:21" s="41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43"/>
      <c r="R4" s="43"/>
      <c r="S4" s="43"/>
      <c r="T4" s="43"/>
      <c r="U4" s="43"/>
    </row>
    <row r="5" spans="1:20" s="41" customFormat="1" ht="26.25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87"/>
      <c r="P5" s="287"/>
      <c r="Q5" s="43"/>
      <c r="R5" s="43"/>
      <c r="S5" s="43"/>
      <c r="T5" s="43"/>
    </row>
    <row r="6" spans="1:21" s="26" customFormat="1" ht="21" customHeight="1">
      <c r="A6" s="13"/>
      <c r="B6" s="345" t="s">
        <v>375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  <c r="O6" s="29"/>
      <c r="P6" s="29"/>
      <c r="Q6" s="29"/>
      <c r="R6" s="29"/>
      <c r="S6" s="29"/>
      <c r="T6" s="29"/>
      <c r="U6" s="29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s="48" customFormat="1" ht="42" customHeight="1">
      <c r="A8" s="68">
        <v>30</v>
      </c>
      <c r="B8" s="14"/>
      <c r="C8" s="96">
        <v>1</v>
      </c>
      <c r="D8" s="2"/>
      <c r="E8" s="21" t="s">
        <v>153</v>
      </c>
      <c r="F8" s="73" t="s">
        <v>35</v>
      </c>
      <c r="G8" s="25" t="s">
        <v>33</v>
      </c>
      <c r="H8" s="23" t="s">
        <v>34</v>
      </c>
      <c r="I8" s="8">
        <v>88.45</v>
      </c>
      <c r="J8" s="3">
        <v>55</v>
      </c>
      <c r="K8" s="18" t="s">
        <v>595</v>
      </c>
      <c r="L8" s="85">
        <v>132</v>
      </c>
      <c r="M8" s="74">
        <f aca="true" t="shared" si="0" ref="M8:M15">SUM(J8*L8)</f>
        <v>7260</v>
      </c>
      <c r="N8" s="2">
        <f aca="true" t="shared" si="1" ref="N8:N16">SUM(M8/I8)</f>
        <v>82.08027133973997</v>
      </c>
      <c r="O8" s="158" t="s">
        <v>370</v>
      </c>
      <c r="P8" s="6" t="s">
        <v>36</v>
      </c>
      <c r="Q8" s="49"/>
      <c r="R8" s="49"/>
      <c r="S8" s="49"/>
      <c r="T8" s="49"/>
      <c r="U8" s="49"/>
      <c r="V8" s="49"/>
      <c r="W8" s="49"/>
    </row>
    <row r="9" spans="1:23" s="48" customFormat="1" ht="42" customHeight="1">
      <c r="A9" s="68">
        <v>31</v>
      </c>
      <c r="B9" s="14"/>
      <c r="C9" s="96">
        <v>2</v>
      </c>
      <c r="D9" s="2"/>
      <c r="E9" s="6" t="s">
        <v>153</v>
      </c>
      <c r="F9" s="63" t="s">
        <v>209</v>
      </c>
      <c r="G9" s="25" t="s">
        <v>203</v>
      </c>
      <c r="H9" s="19" t="s">
        <v>206</v>
      </c>
      <c r="I9" s="8">
        <v>75.95</v>
      </c>
      <c r="J9" s="3">
        <v>55</v>
      </c>
      <c r="K9" s="18" t="s">
        <v>300</v>
      </c>
      <c r="L9" s="16">
        <v>83</v>
      </c>
      <c r="M9" s="74">
        <f t="shared" si="0"/>
        <v>4565</v>
      </c>
      <c r="N9" s="2">
        <f t="shared" si="1"/>
        <v>60.105332455562866</v>
      </c>
      <c r="O9" s="84" t="s">
        <v>12</v>
      </c>
      <c r="P9" s="6" t="s">
        <v>368</v>
      </c>
      <c r="Q9" s="49"/>
      <c r="R9" s="49"/>
      <c r="S9" s="49"/>
      <c r="T9" s="49"/>
      <c r="U9" s="49"/>
      <c r="V9" s="49"/>
      <c r="W9" s="49"/>
    </row>
    <row r="10" spans="1:23" s="48" customFormat="1" ht="42" customHeight="1">
      <c r="A10" s="150">
        <v>32</v>
      </c>
      <c r="B10" s="14"/>
      <c r="C10" s="96">
        <v>3</v>
      </c>
      <c r="D10" s="2"/>
      <c r="E10" s="21" t="s">
        <v>153</v>
      </c>
      <c r="F10" s="73" t="s">
        <v>398</v>
      </c>
      <c r="G10" s="25" t="s">
        <v>298</v>
      </c>
      <c r="H10" s="19" t="s">
        <v>165</v>
      </c>
      <c r="I10" s="8">
        <v>70</v>
      </c>
      <c r="J10" s="3">
        <v>55</v>
      </c>
      <c r="K10" s="28" t="s">
        <v>164</v>
      </c>
      <c r="L10" s="85">
        <v>68</v>
      </c>
      <c r="M10" s="74">
        <f t="shared" si="0"/>
        <v>3740</v>
      </c>
      <c r="N10" s="2">
        <f t="shared" si="1"/>
        <v>53.42857142857143</v>
      </c>
      <c r="O10" s="158" t="s">
        <v>455</v>
      </c>
      <c r="P10" s="6" t="s">
        <v>345</v>
      </c>
      <c r="Q10" s="49"/>
      <c r="R10" s="49"/>
      <c r="S10" s="49"/>
      <c r="T10" s="49"/>
      <c r="U10" s="49"/>
      <c r="V10" s="49"/>
      <c r="W10" s="49"/>
    </row>
    <row r="11" spans="1:23" s="48" customFormat="1" ht="42" customHeight="1">
      <c r="A11" s="150">
        <v>33</v>
      </c>
      <c r="B11" s="14"/>
      <c r="C11" s="96">
        <v>4</v>
      </c>
      <c r="D11" s="2"/>
      <c r="E11" s="21" t="s">
        <v>153</v>
      </c>
      <c r="F11" s="51" t="s">
        <v>99</v>
      </c>
      <c r="G11" s="25" t="s">
        <v>98</v>
      </c>
      <c r="H11" s="19" t="s">
        <v>251</v>
      </c>
      <c r="I11" s="8">
        <v>71</v>
      </c>
      <c r="J11" s="3">
        <v>55</v>
      </c>
      <c r="K11" s="28" t="s">
        <v>265</v>
      </c>
      <c r="L11" s="16">
        <v>66</v>
      </c>
      <c r="M11" s="74">
        <f t="shared" si="0"/>
        <v>3630</v>
      </c>
      <c r="N11" s="2">
        <f t="shared" si="1"/>
        <v>51.12676056338028</v>
      </c>
      <c r="O11" s="84" t="s">
        <v>41</v>
      </c>
      <c r="P11" s="6" t="s">
        <v>293</v>
      </c>
      <c r="Q11" s="49"/>
      <c r="R11" s="49"/>
      <c r="S11" s="49"/>
      <c r="T11" s="49"/>
      <c r="U11" s="49"/>
      <c r="V11" s="49"/>
      <c r="W11" s="49"/>
    </row>
    <row r="12" spans="1:23" s="48" customFormat="1" ht="42" customHeight="1">
      <c r="A12" s="150">
        <v>34</v>
      </c>
      <c r="B12" s="14"/>
      <c r="C12" s="96">
        <v>5</v>
      </c>
      <c r="D12" s="102"/>
      <c r="E12" s="6" t="s">
        <v>153</v>
      </c>
      <c r="F12" s="63" t="s">
        <v>422</v>
      </c>
      <c r="G12" s="25" t="s">
        <v>85</v>
      </c>
      <c r="H12" s="19" t="s">
        <v>179</v>
      </c>
      <c r="I12" s="8">
        <v>65.65</v>
      </c>
      <c r="J12" s="3">
        <v>55</v>
      </c>
      <c r="K12" s="18" t="s">
        <v>595</v>
      </c>
      <c r="L12" s="16">
        <v>52</v>
      </c>
      <c r="M12" s="74">
        <f t="shared" si="0"/>
        <v>2860</v>
      </c>
      <c r="N12" s="2">
        <f t="shared" si="1"/>
        <v>43.56435643564356</v>
      </c>
      <c r="O12" s="84" t="s">
        <v>41</v>
      </c>
      <c r="P12" s="6" t="s">
        <v>13</v>
      </c>
      <c r="Q12" s="49"/>
      <c r="R12" s="49"/>
      <c r="S12" s="49"/>
      <c r="T12" s="49"/>
      <c r="U12" s="49"/>
      <c r="V12" s="49"/>
      <c r="W12" s="49"/>
    </row>
    <row r="13" spans="1:23" s="48" customFormat="1" ht="42" customHeight="1">
      <c r="A13" s="150">
        <v>35</v>
      </c>
      <c r="B13" s="14"/>
      <c r="C13" s="15">
        <v>6</v>
      </c>
      <c r="D13" s="2"/>
      <c r="E13" s="6" t="s">
        <v>153</v>
      </c>
      <c r="F13" s="63" t="s">
        <v>420</v>
      </c>
      <c r="G13" s="25" t="s">
        <v>180</v>
      </c>
      <c r="H13" s="23" t="s">
        <v>369</v>
      </c>
      <c r="I13" s="8">
        <v>78</v>
      </c>
      <c r="J13" s="3">
        <v>55</v>
      </c>
      <c r="K13" s="18" t="s">
        <v>173</v>
      </c>
      <c r="L13" s="16">
        <v>58</v>
      </c>
      <c r="M13" s="74">
        <f t="shared" si="0"/>
        <v>3190</v>
      </c>
      <c r="N13" s="2">
        <f t="shared" si="1"/>
        <v>40.8974358974359</v>
      </c>
      <c r="O13" s="7" t="s">
        <v>359</v>
      </c>
      <c r="P13" s="6" t="s">
        <v>32</v>
      </c>
      <c r="Q13" s="49"/>
      <c r="R13" s="49"/>
      <c r="S13" s="49"/>
      <c r="T13" s="49"/>
      <c r="U13" s="49"/>
      <c r="V13" s="49"/>
      <c r="W13" s="49"/>
    </row>
    <row r="14" spans="1:23" s="54" customFormat="1" ht="42" customHeight="1">
      <c r="A14" s="150">
        <v>36</v>
      </c>
      <c r="B14" s="14"/>
      <c r="C14" s="15">
        <v>7</v>
      </c>
      <c r="D14" s="2"/>
      <c r="E14" s="21" t="s">
        <v>153</v>
      </c>
      <c r="F14" s="63" t="s">
        <v>423</v>
      </c>
      <c r="G14" s="25" t="s">
        <v>181</v>
      </c>
      <c r="H14" s="19" t="s">
        <v>250</v>
      </c>
      <c r="I14" s="8">
        <v>74.45</v>
      </c>
      <c r="J14" s="3">
        <v>55</v>
      </c>
      <c r="K14" s="28" t="s">
        <v>182</v>
      </c>
      <c r="L14" s="16">
        <v>23</v>
      </c>
      <c r="M14" s="74">
        <f t="shared" si="0"/>
        <v>1265</v>
      </c>
      <c r="N14" s="2">
        <f t="shared" si="1"/>
        <v>16.991269308260577</v>
      </c>
      <c r="O14" s="7" t="s">
        <v>351</v>
      </c>
      <c r="P14" s="6" t="s">
        <v>13</v>
      </c>
      <c r="Q14" s="56"/>
      <c r="R14" s="56"/>
      <c r="S14" s="56"/>
      <c r="T14" s="56"/>
      <c r="U14" s="56"/>
      <c r="V14" s="56"/>
      <c r="W14" s="56"/>
    </row>
    <row r="15" spans="1:23" s="58" customFormat="1" ht="42" customHeight="1">
      <c r="A15" s="150">
        <v>37</v>
      </c>
      <c r="B15" s="14"/>
      <c r="C15" s="15">
        <v>8</v>
      </c>
      <c r="D15" s="2"/>
      <c r="E15" s="21" t="s">
        <v>153</v>
      </c>
      <c r="F15" s="63" t="s">
        <v>421</v>
      </c>
      <c r="G15" s="25" t="s">
        <v>270</v>
      </c>
      <c r="H15" s="19" t="s">
        <v>272</v>
      </c>
      <c r="I15" s="8">
        <v>56.5</v>
      </c>
      <c r="J15" s="3">
        <v>55</v>
      </c>
      <c r="K15" s="18" t="s">
        <v>265</v>
      </c>
      <c r="L15" s="16">
        <v>11</v>
      </c>
      <c r="M15" s="74">
        <f t="shared" si="0"/>
        <v>605</v>
      </c>
      <c r="N15" s="2">
        <f t="shared" si="1"/>
        <v>10.70796460176991</v>
      </c>
      <c r="O15" s="7" t="s">
        <v>351</v>
      </c>
      <c r="P15" s="6" t="s">
        <v>293</v>
      </c>
      <c r="Q15" s="61"/>
      <c r="R15" s="61"/>
      <c r="S15" s="61"/>
      <c r="T15" s="61"/>
      <c r="U15" s="61"/>
      <c r="V15" s="61"/>
      <c r="W15" s="61"/>
    </row>
    <row r="16" spans="1:23" s="39" customFormat="1" ht="42" customHeight="1">
      <c r="A16" s="150">
        <v>38</v>
      </c>
      <c r="B16" s="14"/>
      <c r="C16" s="15">
        <v>9</v>
      </c>
      <c r="D16" s="2"/>
      <c r="E16" s="21" t="s">
        <v>153</v>
      </c>
      <c r="F16" s="63" t="s">
        <v>419</v>
      </c>
      <c r="G16" s="25" t="s">
        <v>175</v>
      </c>
      <c r="H16" s="19" t="s">
        <v>176</v>
      </c>
      <c r="I16" s="8">
        <v>31.2</v>
      </c>
      <c r="J16" s="3">
        <v>55</v>
      </c>
      <c r="K16" s="18" t="s">
        <v>173</v>
      </c>
      <c r="L16" s="16" t="s">
        <v>358</v>
      </c>
      <c r="M16" s="74">
        <v>0</v>
      </c>
      <c r="N16" s="2">
        <f t="shared" si="1"/>
        <v>0</v>
      </c>
      <c r="O16" s="7" t="s">
        <v>351</v>
      </c>
      <c r="P16" s="6" t="s">
        <v>32</v>
      </c>
      <c r="Q16" s="44"/>
      <c r="R16" s="44"/>
      <c r="S16" s="44"/>
      <c r="T16" s="44"/>
      <c r="U16" s="44"/>
      <c r="V16" s="44"/>
      <c r="W16" s="44"/>
    </row>
    <row r="17" spans="1:21" s="26" customFormat="1" ht="23.25" customHeight="1">
      <c r="A17" s="13"/>
      <c r="B17" s="345" t="s">
        <v>376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6"/>
      <c r="O17" s="29"/>
      <c r="P17" s="29"/>
      <c r="Q17" s="29"/>
      <c r="R17" s="29"/>
      <c r="S17" s="29"/>
      <c r="T17" s="29"/>
      <c r="U17" s="29"/>
    </row>
    <row r="18" spans="1:23" s="4" customFormat="1" ht="33.75" customHeight="1">
      <c r="A18" s="5" t="s">
        <v>2</v>
      </c>
      <c r="B18" s="5" t="s">
        <v>4</v>
      </c>
      <c r="C18" s="5" t="s">
        <v>3</v>
      </c>
      <c r="D18" s="5" t="s">
        <v>150</v>
      </c>
      <c r="E18" s="5" t="s">
        <v>152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154</v>
      </c>
      <c r="O18" s="5" t="s">
        <v>11</v>
      </c>
      <c r="P18" s="5" t="s">
        <v>1</v>
      </c>
      <c r="Q18" s="27"/>
      <c r="R18" s="27"/>
      <c r="S18" s="27"/>
      <c r="T18" s="27"/>
      <c r="U18" s="27"/>
      <c r="V18" s="27"/>
      <c r="W18" s="27"/>
    </row>
    <row r="19" spans="1:23" s="65" customFormat="1" ht="42" customHeight="1">
      <c r="A19" s="68">
        <v>39</v>
      </c>
      <c r="B19" s="14"/>
      <c r="C19" s="96">
        <v>1</v>
      </c>
      <c r="D19" s="2"/>
      <c r="E19" s="21" t="s">
        <v>153</v>
      </c>
      <c r="F19" s="73" t="s">
        <v>125</v>
      </c>
      <c r="G19" s="25" t="s">
        <v>83</v>
      </c>
      <c r="H19" s="19" t="s">
        <v>93</v>
      </c>
      <c r="I19" s="8">
        <v>99.25</v>
      </c>
      <c r="J19" s="3">
        <v>55</v>
      </c>
      <c r="K19" s="28" t="s">
        <v>174</v>
      </c>
      <c r="L19" s="85">
        <v>82</v>
      </c>
      <c r="M19" s="74">
        <f aca="true" t="shared" si="2" ref="M19:M24">SUM(L19*J19)</f>
        <v>4510</v>
      </c>
      <c r="N19" s="2">
        <f aca="true" t="shared" si="3" ref="N19:N25">SUM(M19/I19)</f>
        <v>45.440806045340054</v>
      </c>
      <c r="O19" s="158" t="s">
        <v>372</v>
      </c>
      <c r="P19" s="6" t="s">
        <v>350</v>
      </c>
      <c r="Q19" s="67"/>
      <c r="R19" s="67"/>
      <c r="S19" s="67"/>
      <c r="T19" s="67"/>
      <c r="U19" s="67"/>
      <c r="V19" s="67"/>
      <c r="W19" s="67"/>
    </row>
    <row r="20" spans="1:23" s="39" customFormat="1" ht="42" customHeight="1">
      <c r="A20" s="68">
        <v>40</v>
      </c>
      <c r="B20" s="15"/>
      <c r="C20" s="96">
        <v>2</v>
      </c>
      <c r="D20" s="2"/>
      <c r="E20" s="21" t="s">
        <v>153</v>
      </c>
      <c r="F20" s="51" t="s">
        <v>143</v>
      </c>
      <c r="G20" s="25" t="s">
        <v>103</v>
      </c>
      <c r="H20" s="19" t="s">
        <v>104</v>
      </c>
      <c r="I20" s="8">
        <v>91</v>
      </c>
      <c r="J20" s="3">
        <v>55</v>
      </c>
      <c r="K20" s="28" t="s">
        <v>596</v>
      </c>
      <c r="L20" s="16">
        <v>74</v>
      </c>
      <c r="M20" s="74">
        <f t="shared" si="2"/>
        <v>4070</v>
      </c>
      <c r="N20" s="2">
        <f t="shared" si="3"/>
        <v>44.72527472527472</v>
      </c>
      <c r="O20" s="7" t="s">
        <v>41</v>
      </c>
      <c r="P20" s="6" t="s">
        <v>13</v>
      </c>
      <c r="Q20" s="44"/>
      <c r="R20" s="44"/>
      <c r="S20" s="44"/>
      <c r="T20" s="44"/>
      <c r="U20" s="44"/>
      <c r="V20" s="44"/>
      <c r="W20" s="65"/>
    </row>
    <row r="21" spans="1:23" s="48" customFormat="1" ht="42" customHeight="1">
      <c r="A21" s="150">
        <v>41</v>
      </c>
      <c r="B21" s="14"/>
      <c r="C21" s="96">
        <v>3</v>
      </c>
      <c r="D21" s="2"/>
      <c r="E21" s="6" t="s">
        <v>153</v>
      </c>
      <c r="F21" s="63" t="s">
        <v>388</v>
      </c>
      <c r="G21" s="25" t="s">
        <v>299</v>
      </c>
      <c r="H21" s="19" t="s">
        <v>592</v>
      </c>
      <c r="I21" s="8">
        <v>59.25</v>
      </c>
      <c r="J21" s="3">
        <v>55</v>
      </c>
      <c r="K21" s="18" t="s">
        <v>177</v>
      </c>
      <c r="L21" s="85">
        <v>46</v>
      </c>
      <c r="M21" s="74">
        <f t="shared" si="2"/>
        <v>2530</v>
      </c>
      <c r="N21" s="2">
        <f t="shared" si="3"/>
        <v>42.70042194092827</v>
      </c>
      <c r="O21" s="7" t="s">
        <v>585</v>
      </c>
      <c r="P21" s="6" t="s">
        <v>371</v>
      </c>
      <c r="Q21" s="49"/>
      <c r="R21" s="49"/>
      <c r="S21" s="49"/>
      <c r="T21" s="49"/>
      <c r="U21" s="49"/>
      <c r="V21" s="49"/>
      <c r="W21" s="49"/>
    </row>
    <row r="22" spans="1:23" s="48" customFormat="1" ht="42" customHeight="1">
      <c r="A22" s="150">
        <v>42</v>
      </c>
      <c r="B22" s="14"/>
      <c r="C22" s="15">
        <v>4</v>
      </c>
      <c r="D22" s="2"/>
      <c r="E22" s="21" t="s">
        <v>153</v>
      </c>
      <c r="F22" s="73" t="s">
        <v>248</v>
      </c>
      <c r="G22" s="25" t="s">
        <v>246</v>
      </c>
      <c r="H22" s="91" t="s">
        <v>249</v>
      </c>
      <c r="I22" s="8">
        <v>94</v>
      </c>
      <c r="J22" s="3">
        <v>55</v>
      </c>
      <c r="K22" s="28" t="s">
        <v>247</v>
      </c>
      <c r="L22" s="85">
        <v>63</v>
      </c>
      <c r="M22" s="74">
        <f t="shared" si="2"/>
        <v>3465</v>
      </c>
      <c r="N22" s="2">
        <f t="shared" si="3"/>
        <v>36.861702127659576</v>
      </c>
      <c r="O22" s="7" t="s">
        <v>379</v>
      </c>
      <c r="P22" s="6" t="s">
        <v>373</v>
      </c>
      <c r="Q22" s="49"/>
      <c r="R22" s="49"/>
      <c r="S22" s="49"/>
      <c r="T22" s="49"/>
      <c r="U22" s="49"/>
      <c r="V22" s="49"/>
      <c r="W22" s="49"/>
    </row>
    <row r="23" spans="1:23" s="65" customFormat="1" ht="49.5" customHeight="1">
      <c r="A23" s="150">
        <v>43</v>
      </c>
      <c r="B23" s="14"/>
      <c r="C23" s="15">
        <v>5</v>
      </c>
      <c r="D23" s="2"/>
      <c r="E23" s="21" t="s">
        <v>153</v>
      </c>
      <c r="F23" s="73" t="s">
        <v>107</v>
      </c>
      <c r="G23" s="25" t="s">
        <v>200</v>
      </c>
      <c r="H23" s="19" t="s">
        <v>201</v>
      </c>
      <c r="I23" s="8">
        <v>72</v>
      </c>
      <c r="J23" s="3">
        <v>55</v>
      </c>
      <c r="K23" s="28" t="s">
        <v>374</v>
      </c>
      <c r="L23" s="16">
        <v>33</v>
      </c>
      <c r="M23" s="74">
        <f t="shared" si="2"/>
        <v>1815</v>
      </c>
      <c r="N23" s="2">
        <f t="shared" si="3"/>
        <v>25.208333333333332</v>
      </c>
      <c r="O23" s="7" t="s">
        <v>347</v>
      </c>
      <c r="P23" s="6" t="s">
        <v>190</v>
      </c>
      <c r="Q23" s="67"/>
      <c r="R23" s="67"/>
      <c r="S23" s="67"/>
      <c r="T23" s="67"/>
      <c r="U23" s="67"/>
      <c r="V23" s="67"/>
      <c r="W23" s="67"/>
    </row>
    <row r="24" spans="1:23" s="65" customFormat="1" ht="42" customHeight="1">
      <c r="A24" s="150">
        <v>44</v>
      </c>
      <c r="B24" s="14"/>
      <c r="C24" s="15">
        <v>6</v>
      </c>
      <c r="D24" s="2"/>
      <c r="E24" s="21" t="s">
        <v>153</v>
      </c>
      <c r="F24" s="73" t="s">
        <v>123</v>
      </c>
      <c r="G24" s="25" t="s">
        <v>86</v>
      </c>
      <c r="H24" s="19" t="s">
        <v>94</v>
      </c>
      <c r="I24" s="8">
        <v>88</v>
      </c>
      <c r="J24" s="3">
        <v>55</v>
      </c>
      <c r="K24" s="18" t="s">
        <v>177</v>
      </c>
      <c r="L24" s="16">
        <v>38</v>
      </c>
      <c r="M24" s="74">
        <f t="shared" si="2"/>
        <v>2090</v>
      </c>
      <c r="N24" s="2">
        <f t="shared" si="3"/>
        <v>23.75</v>
      </c>
      <c r="O24" s="7" t="s">
        <v>347</v>
      </c>
      <c r="P24" s="6" t="s">
        <v>13</v>
      </c>
      <c r="Q24" s="67"/>
      <c r="R24" s="67"/>
      <c r="S24" s="67"/>
      <c r="T24" s="67"/>
      <c r="U24" s="67"/>
      <c r="V24" s="67"/>
      <c r="W24" s="67"/>
    </row>
    <row r="25" spans="1:22" s="58" customFormat="1" ht="42" customHeight="1">
      <c r="A25" s="150">
        <v>45</v>
      </c>
      <c r="B25" s="15"/>
      <c r="C25" s="15">
        <v>7</v>
      </c>
      <c r="D25" s="2"/>
      <c r="E25" s="21" t="s">
        <v>153</v>
      </c>
      <c r="F25" s="60" t="s">
        <v>102</v>
      </c>
      <c r="G25" s="25" t="s">
        <v>100</v>
      </c>
      <c r="H25" s="19" t="s">
        <v>101</v>
      </c>
      <c r="I25" s="8">
        <v>75</v>
      </c>
      <c r="J25" s="3">
        <v>55</v>
      </c>
      <c r="K25" s="28" t="s">
        <v>271</v>
      </c>
      <c r="L25" s="16" t="s">
        <v>301</v>
      </c>
      <c r="M25" s="74">
        <v>0</v>
      </c>
      <c r="N25" s="2">
        <f t="shared" si="3"/>
        <v>0</v>
      </c>
      <c r="O25" s="6"/>
      <c r="P25" s="6" t="s">
        <v>293</v>
      </c>
      <c r="Q25" s="61"/>
      <c r="R25" s="61"/>
      <c r="S25" s="61"/>
      <c r="T25" s="61"/>
      <c r="U25" s="61"/>
      <c r="V25" s="61"/>
    </row>
    <row r="26" spans="1:21" s="65" customFormat="1" ht="27.75" customHeight="1">
      <c r="A26" s="66"/>
      <c r="B26" s="360" t="s">
        <v>449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2"/>
      <c r="O26" s="67"/>
      <c r="P26" s="67"/>
      <c r="Q26" s="67"/>
      <c r="R26" s="67"/>
      <c r="S26" s="67"/>
      <c r="T26" s="67"/>
      <c r="U26" s="67"/>
    </row>
    <row r="27" spans="1:23" s="4" customFormat="1" ht="33.75" customHeight="1">
      <c r="A27" s="5" t="s">
        <v>2</v>
      </c>
      <c r="B27" s="5" t="s">
        <v>4</v>
      </c>
      <c r="C27" s="5" t="s">
        <v>3</v>
      </c>
      <c r="D27" s="5" t="s">
        <v>150</v>
      </c>
      <c r="E27" s="5" t="s">
        <v>152</v>
      </c>
      <c r="F27" s="5" t="s">
        <v>5</v>
      </c>
      <c r="G27" s="5" t="s">
        <v>0</v>
      </c>
      <c r="H27" s="5" t="s">
        <v>6</v>
      </c>
      <c r="I27" s="5" t="s">
        <v>20</v>
      </c>
      <c r="J27" s="5" t="s">
        <v>7</v>
      </c>
      <c r="K27" s="5" t="s">
        <v>8</v>
      </c>
      <c r="L27" s="5" t="s">
        <v>9</v>
      </c>
      <c r="M27" s="5" t="s">
        <v>10</v>
      </c>
      <c r="N27" s="5" t="s">
        <v>154</v>
      </c>
      <c r="O27" s="5" t="s">
        <v>11</v>
      </c>
      <c r="P27" s="5" t="s">
        <v>1</v>
      </c>
      <c r="Q27" s="27"/>
      <c r="R27" s="27"/>
      <c r="S27" s="27"/>
      <c r="T27" s="27"/>
      <c r="U27" s="27"/>
      <c r="V27" s="27"/>
      <c r="W27" s="27"/>
    </row>
    <row r="28" spans="1:23" s="65" customFormat="1" ht="42" customHeight="1">
      <c r="A28" s="7"/>
      <c r="B28" s="14"/>
      <c r="C28" s="15"/>
      <c r="D28" s="2"/>
      <c r="E28" s="21" t="s">
        <v>153</v>
      </c>
      <c r="F28" s="73" t="s">
        <v>35</v>
      </c>
      <c r="G28" s="25" t="s">
        <v>33</v>
      </c>
      <c r="H28" s="23" t="s">
        <v>34</v>
      </c>
      <c r="I28" s="8">
        <v>88.45</v>
      </c>
      <c r="J28" s="3">
        <v>55</v>
      </c>
      <c r="K28" s="18" t="s">
        <v>595</v>
      </c>
      <c r="L28" s="16">
        <v>132</v>
      </c>
      <c r="M28" s="74">
        <f>SUM(J28*L28)</f>
        <v>7260</v>
      </c>
      <c r="N28" s="2">
        <f>SUM(M28/I28)</f>
        <v>82.08027133973997</v>
      </c>
      <c r="O28" s="7" t="s">
        <v>163</v>
      </c>
      <c r="P28" s="6" t="s">
        <v>36</v>
      </c>
      <c r="Q28" s="67"/>
      <c r="R28" s="67"/>
      <c r="S28" s="67"/>
      <c r="T28" s="67"/>
      <c r="U28" s="67"/>
      <c r="V28" s="67"/>
      <c r="W28" s="67"/>
    </row>
    <row r="29" spans="1:23" s="65" customFormat="1" ht="42" customHeight="1">
      <c r="A29" s="7"/>
      <c r="B29" s="14"/>
      <c r="C29" s="15"/>
      <c r="D29" s="2"/>
      <c r="E29" s="6" t="s">
        <v>153</v>
      </c>
      <c r="F29" s="63" t="s">
        <v>209</v>
      </c>
      <c r="G29" s="25" t="s">
        <v>203</v>
      </c>
      <c r="H29" s="19" t="s">
        <v>206</v>
      </c>
      <c r="I29" s="8">
        <v>75.95</v>
      </c>
      <c r="J29" s="3">
        <v>55</v>
      </c>
      <c r="K29" s="18" t="s">
        <v>300</v>
      </c>
      <c r="L29" s="16">
        <v>83</v>
      </c>
      <c r="M29" s="74">
        <f>SUM(J29*L29)</f>
        <v>4565</v>
      </c>
      <c r="N29" s="2">
        <f>SUM(M29/I29)</f>
        <v>60.105332455562866</v>
      </c>
      <c r="O29" s="7" t="s">
        <v>12</v>
      </c>
      <c r="P29" s="6" t="s">
        <v>368</v>
      </c>
      <c r="Q29" s="67"/>
      <c r="R29" s="67"/>
      <c r="S29" s="67"/>
      <c r="T29" s="67"/>
      <c r="U29" s="67"/>
      <c r="V29" s="67"/>
      <c r="W29" s="67"/>
    </row>
    <row r="30" spans="1:23" s="65" customFormat="1" ht="42" customHeight="1">
      <c r="A30" s="7"/>
      <c r="B30" s="14"/>
      <c r="C30" s="15"/>
      <c r="D30" s="2"/>
      <c r="E30" s="21" t="s">
        <v>153</v>
      </c>
      <c r="F30" s="73" t="s">
        <v>398</v>
      </c>
      <c r="G30" s="25" t="s">
        <v>298</v>
      </c>
      <c r="H30" s="19" t="s">
        <v>165</v>
      </c>
      <c r="I30" s="8">
        <v>70</v>
      </c>
      <c r="J30" s="3">
        <v>55</v>
      </c>
      <c r="K30" s="28" t="s">
        <v>164</v>
      </c>
      <c r="L30" s="16">
        <v>68</v>
      </c>
      <c r="M30" s="74">
        <f>SUM(J30*L30)</f>
        <v>3740</v>
      </c>
      <c r="N30" s="2">
        <f>SUM(M30/I30)</f>
        <v>53.42857142857143</v>
      </c>
      <c r="O30" s="7" t="s">
        <v>41</v>
      </c>
      <c r="P30" s="6" t="s">
        <v>345</v>
      </c>
      <c r="Q30" s="67"/>
      <c r="R30" s="67"/>
      <c r="S30" s="67"/>
      <c r="T30" s="67"/>
      <c r="U30" s="67"/>
      <c r="V30" s="67"/>
      <c r="W30" s="67"/>
    </row>
    <row r="31" spans="1:21" s="65" customFormat="1" ht="27.75" customHeight="1">
      <c r="A31" s="66"/>
      <c r="B31" s="360" t="s">
        <v>377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2"/>
      <c r="O31" s="67"/>
      <c r="P31" s="67"/>
      <c r="Q31" s="67"/>
      <c r="R31" s="67"/>
      <c r="S31" s="67"/>
      <c r="T31" s="67"/>
      <c r="U31" s="67"/>
    </row>
    <row r="32" spans="1:24" s="4" customFormat="1" ht="33.75" customHeight="1">
      <c r="A32" s="5" t="s">
        <v>2</v>
      </c>
      <c r="B32" s="5" t="s">
        <v>4</v>
      </c>
      <c r="C32" s="5" t="s">
        <v>3</v>
      </c>
      <c r="D32" s="5" t="s">
        <v>150</v>
      </c>
      <c r="E32" s="5" t="s">
        <v>152</v>
      </c>
      <c r="F32" s="5" t="s">
        <v>5</v>
      </c>
      <c r="G32" s="5" t="s">
        <v>0</v>
      </c>
      <c r="H32" s="5" t="s">
        <v>6</v>
      </c>
      <c r="I32" s="5" t="s">
        <v>20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154</v>
      </c>
      <c r="O32" s="5" t="s">
        <v>331</v>
      </c>
      <c r="P32" s="5" t="s">
        <v>356</v>
      </c>
      <c r="Q32" s="5" t="s">
        <v>1</v>
      </c>
      <c r="R32" s="27"/>
      <c r="S32" s="27"/>
      <c r="T32" s="27"/>
      <c r="U32" s="27"/>
      <c r="V32" s="27"/>
      <c r="W32" s="27"/>
      <c r="X32" s="27"/>
    </row>
    <row r="33" spans="1:24" s="65" customFormat="1" ht="42" customHeight="1">
      <c r="A33" s="7"/>
      <c r="B33" s="14"/>
      <c r="C33" s="15"/>
      <c r="D33" s="2"/>
      <c r="E33" s="6" t="s">
        <v>153</v>
      </c>
      <c r="F33" s="73" t="s">
        <v>35</v>
      </c>
      <c r="G33" s="25" t="s">
        <v>33</v>
      </c>
      <c r="H33" s="23" t="s">
        <v>34</v>
      </c>
      <c r="I33" s="8">
        <v>88.45</v>
      </c>
      <c r="J33" s="3">
        <v>55</v>
      </c>
      <c r="K33" s="18" t="s">
        <v>595</v>
      </c>
      <c r="L33" s="16">
        <v>129</v>
      </c>
      <c r="M33" s="74">
        <f>SUM(L33*J33)</f>
        <v>7095</v>
      </c>
      <c r="N33" s="2">
        <f>SUM(M33/I33)</f>
        <v>80.21481062747314</v>
      </c>
      <c r="O33" s="79">
        <f>SUM(L33+L28)</f>
        <v>261</v>
      </c>
      <c r="P33" s="84" t="s">
        <v>163</v>
      </c>
      <c r="Q33" s="6" t="s">
        <v>36</v>
      </c>
      <c r="R33" s="67"/>
      <c r="S33" s="67"/>
      <c r="T33" s="67"/>
      <c r="U33" s="67"/>
      <c r="V33" s="67"/>
      <c r="W33" s="67"/>
      <c r="X33" s="67"/>
    </row>
    <row r="34" spans="1:24" s="65" customFormat="1" ht="42" customHeight="1">
      <c r="A34" s="7"/>
      <c r="B34" s="14"/>
      <c r="C34" s="15"/>
      <c r="D34" s="2"/>
      <c r="E34" s="6" t="s">
        <v>153</v>
      </c>
      <c r="F34" s="63" t="s">
        <v>209</v>
      </c>
      <c r="G34" s="25" t="s">
        <v>203</v>
      </c>
      <c r="H34" s="19" t="s">
        <v>206</v>
      </c>
      <c r="I34" s="8">
        <v>75.95</v>
      </c>
      <c r="J34" s="3">
        <v>55</v>
      </c>
      <c r="K34" s="18" t="s">
        <v>300</v>
      </c>
      <c r="L34" s="16">
        <v>0</v>
      </c>
      <c r="M34" s="74">
        <v>0</v>
      </c>
      <c r="N34" s="2">
        <f>SUM(M34/I34)</f>
        <v>0</v>
      </c>
      <c r="O34" s="79">
        <f>SUM(L34+L29)</f>
        <v>83</v>
      </c>
      <c r="P34" s="7" t="s">
        <v>351</v>
      </c>
      <c r="Q34" s="6" t="s">
        <v>108</v>
      </c>
      <c r="R34" s="67"/>
      <c r="S34" s="67"/>
      <c r="T34" s="67"/>
      <c r="U34" s="67"/>
      <c r="V34" s="67"/>
      <c r="W34" s="67"/>
      <c r="X34" s="67"/>
    </row>
    <row r="35" spans="1:24" s="65" customFormat="1" ht="42" customHeight="1">
      <c r="A35" s="7"/>
      <c r="B35" s="14"/>
      <c r="C35" s="15"/>
      <c r="D35" s="2"/>
      <c r="E35" s="6" t="s">
        <v>153</v>
      </c>
      <c r="F35" s="73" t="s">
        <v>398</v>
      </c>
      <c r="G35" s="25" t="s">
        <v>298</v>
      </c>
      <c r="H35" s="19" t="s">
        <v>165</v>
      </c>
      <c r="I35" s="8">
        <v>70</v>
      </c>
      <c r="J35" s="3">
        <v>55</v>
      </c>
      <c r="K35" s="28" t="s">
        <v>164</v>
      </c>
      <c r="L35" s="16">
        <v>51</v>
      </c>
      <c r="M35" s="74">
        <f>SUM(L35*J35)</f>
        <v>2805</v>
      </c>
      <c r="N35" s="2">
        <f>SUM(M35/I35)</f>
        <v>40.07142857142857</v>
      </c>
      <c r="O35" s="79">
        <f>SUM(L35+L30)</f>
        <v>119</v>
      </c>
      <c r="P35" s="7" t="s">
        <v>359</v>
      </c>
      <c r="Q35" s="6" t="s">
        <v>32</v>
      </c>
      <c r="R35" s="67"/>
      <c r="S35" s="67"/>
      <c r="T35" s="67"/>
      <c r="U35" s="67"/>
      <c r="V35" s="67"/>
      <c r="W35" s="67"/>
      <c r="X35" s="67"/>
    </row>
    <row r="36" spans="1:18" s="65" customFormat="1" ht="27.75" customHeight="1">
      <c r="A36" s="103"/>
      <c r="B36" s="338" t="s">
        <v>378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9"/>
      <c r="P36" s="279"/>
      <c r="Q36" s="279"/>
      <c r="R36" s="67"/>
    </row>
    <row r="37" spans="1:27" s="4" customFormat="1" ht="33.75" customHeight="1">
      <c r="A37" s="5" t="s">
        <v>2</v>
      </c>
      <c r="B37" s="5" t="s">
        <v>4</v>
      </c>
      <c r="C37" s="5" t="s">
        <v>3</v>
      </c>
      <c r="D37" s="5" t="s">
        <v>150</v>
      </c>
      <c r="E37" s="5" t="s">
        <v>152</v>
      </c>
      <c r="F37" s="5" t="s">
        <v>5</v>
      </c>
      <c r="G37" s="5" t="s">
        <v>0</v>
      </c>
      <c r="H37" s="5" t="s">
        <v>6</v>
      </c>
      <c r="I37" s="5" t="s">
        <v>20</v>
      </c>
      <c r="J37" s="5" t="s">
        <v>7</v>
      </c>
      <c r="K37" s="5" t="s">
        <v>8</v>
      </c>
      <c r="L37" s="5" t="s">
        <v>9</v>
      </c>
      <c r="M37" s="5" t="s">
        <v>10</v>
      </c>
      <c r="N37" s="5" t="s">
        <v>432</v>
      </c>
      <c r="O37" s="5" t="s">
        <v>154</v>
      </c>
      <c r="P37" s="5" t="s">
        <v>11</v>
      </c>
      <c r="Q37" s="5" t="s">
        <v>352</v>
      </c>
      <c r="R37" s="81" t="s">
        <v>325</v>
      </c>
      <c r="S37" s="5" t="s">
        <v>356</v>
      </c>
      <c r="T37" s="5" t="s">
        <v>1</v>
      </c>
      <c r="U37" s="27"/>
      <c r="V37" s="27"/>
      <c r="W37" s="27"/>
      <c r="X37" s="27"/>
      <c r="Y37" s="27"/>
      <c r="Z37" s="27"/>
      <c r="AA37" s="27"/>
    </row>
    <row r="38" spans="1:27" s="65" customFormat="1" ht="42" customHeight="1">
      <c r="A38" s="68">
        <v>46</v>
      </c>
      <c r="B38" s="14"/>
      <c r="C38" s="82">
        <v>1</v>
      </c>
      <c r="D38" s="2"/>
      <c r="E38" s="6" t="s">
        <v>153</v>
      </c>
      <c r="F38" s="73" t="s">
        <v>35</v>
      </c>
      <c r="G38" s="25" t="s">
        <v>33</v>
      </c>
      <c r="H38" s="23" t="s">
        <v>34</v>
      </c>
      <c r="I38" s="8">
        <v>88.45</v>
      </c>
      <c r="J38" s="3">
        <v>55</v>
      </c>
      <c r="K38" s="18" t="s">
        <v>595</v>
      </c>
      <c r="L38" s="16">
        <v>106</v>
      </c>
      <c r="M38" s="74">
        <f>SUM(L38*J38)</f>
        <v>5830</v>
      </c>
      <c r="N38" s="74">
        <f>SUM(J38*Q38)</f>
        <v>20185</v>
      </c>
      <c r="O38" s="2">
        <f>SUM(M38/I38)</f>
        <v>65.91294516676088</v>
      </c>
      <c r="P38" s="16" t="s">
        <v>12</v>
      </c>
      <c r="Q38" s="88">
        <f>SUM(L38+O33)</f>
        <v>367</v>
      </c>
      <c r="R38" s="90">
        <f>SUM(Q38*J38/I38)</f>
        <v>228.20802713397399</v>
      </c>
      <c r="S38" s="84" t="s">
        <v>333</v>
      </c>
      <c r="T38" s="6" t="s">
        <v>36</v>
      </c>
      <c r="U38" s="67"/>
      <c r="V38" s="67"/>
      <c r="W38" s="67"/>
      <c r="X38" s="67"/>
      <c r="Y38" s="67"/>
      <c r="Z38" s="67"/>
      <c r="AA38" s="67"/>
    </row>
    <row r="39" spans="1:27" s="65" customFormat="1" ht="42" customHeight="1">
      <c r="A39" s="68">
        <v>47</v>
      </c>
      <c r="B39" s="14"/>
      <c r="C39" s="82">
        <v>3</v>
      </c>
      <c r="D39" s="2"/>
      <c r="E39" s="6" t="s">
        <v>153</v>
      </c>
      <c r="F39" s="63" t="s">
        <v>209</v>
      </c>
      <c r="G39" s="25" t="s">
        <v>203</v>
      </c>
      <c r="H39" s="19" t="s">
        <v>206</v>
      </c>
      <c r="I39" s="8">
        <v>75.95</v>
      </c>
      <c r="J39" s="3">
        <v>55</v>
      </c>
      <c r="K39" s="18" t="s">
        <v>300</v>
      </c>
      <c r="L39" s="16">
        <v>0</v>
      </c>
      <c r="M39" s="74">
        <f>SUM(L39*J39)</f>
        <v>0</v>
      </c>
      <c r="N39" s="74">
        <f>SUM(J39*Q39)</f>
        <v>4565</v>
      </c>
      <c r="O39" s="2">
        <f>SUM(M39/I39)</f>
        <v>0</v>
      </c>
      <c r="P39" s="7" t="s">
        <v>351</v>
      </c>
      <c r="Q39" s="89">
        <f>SUM(L39+O34)</f>
        <v>83</v>
      </c>
      <c r="R39" s="90">
        <f>SUM(Q39*J39/I39)</f>
        <v>60.105332455562866</v>
      </c>
      <c r="S39" s="7"/>
      <c r="T39" s="6" t="s">
        <v>108</v>
      </c>
      <c r="U39" s="67"/>
      <c r="V39" s="67"/>
      <c r="W39" s="67"/>
      <c r="X39" s="67"/>
      <c r="Y39" s="67"/>
      <c r="Z39" s="67"/>
      <c r="AA39" s="67"/>
    </row>
    <row r="40" spans="1:27" s="65" customFormat="1" ht="42" customHeight="1">
      <c r="A40" s="68">
        <v>48</v>
      </c>
      <c r="B40" s="14"/>
      <c r="C40" s="82">
        <v>2</v>
      </c>
      <c r="D40" s="2"/>
      <c r="E40" s="6" t="s">
        <v>153</v>
      </c>
      <c r="F40" s="73" t="s">
        <v>398</v>
      </c>
      <c r="G40" s="25" t="s">
        <v>298</v>
      </c>
      <c r="H40" s="19" t="s">
        <v>165</v>
      </c>
      <c r="I40" s="8">
        <v>70</v>
      </c>
      <c r="J40" s="3">
        <v>55</v>
      </c>
      <c r="K40" s="28" t="s">
        <v>164</v>
      </c>
      <c r="L40" s="16">
        <v>44</v>
      </c>
      <c r="M40" s="74">
        <f>SUM(L40*J40)</f>
        <v>2420</v>
      </c>
      <c r="N40" s="74">
        <f>SUM(J40*Q40)</f>
        <v>8965</v>
      </c>
      <c r="O40" s="2">
        <f>SUM(M40/I40)</f>
        <v>34.57142857142857</v>
      </c>
      <c r="P40" s="7" t="s">
        <v>359</v>
      </c>
      <c r="Q40" s="159">
        <f>SUM(L40+O35)</f>
        <v>163</v>
      </c>
      <c r="R40" s="90">
        <f>SUM(Q40*J40/I40)</f>
        <v>128.07142857142858</v>
      </c>
      <c r="S40" s="7"/>
      <c r="T40" s="6" t="s">
        <v>32</v>
      </c>
      <c r="U40" s="67"/>
      <c r="V40" s="67"/>
      <c r="W40" s="67"/>
      <c r="X40" s="67"/>
      <c r="Y40" s="67"/>
      <c r="Z40" s="67"/>
      <c r="AA40" s="67"/>
    </row>
    <row r="41" spans="1:14" ht="24" customHeight="1">
      <c r="A41" s="13"/>
      <c r="B41" s="345" t="s">
        <v>417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6"/>
    </row>
    <row r="42" spans="1:23" s="4" customFormat="1" ht="33.75" customHeight="1">
      <c r="A42" s="5" t="s">
        <v>2</v>
      </c>
      <c r="B42" s="5" t="s">
        <v>4</v>
      </c>
      <c r="C42" s="5" t="s">
        <v>3</v>
      </c>
      <c r="D42" s="5" t="s">
        <v>150</v>
      </c>
      <c r="E42" s="5" t="s">
        <v>152</v>
      </c>
      <c r="F42" s="5" t="s">
        <v>5</v>
      </c>
      <c r="G42" s="5" t="s">
        <v>0</v>
      </c>
      <c r="H42" s="5" t="s">
        <v>6</v>
      </c>
      <c r="I42" s="5" t="s">
        <v>20</v>
      </c>
      <c r="J42" s="5" t="s">
        <v>7</v>
      </c>
      <c r="K42" s="5" t="s">
        <v>8</v>
      </c>
      <c r="L42" s="5" t="s">
        <v>9</v>
      </c>
      <c r="M42" s="5" t="s">
        <v>10</v>
      </c>
      <c r="N42" s="5" t="s">
        <v>154</v>
      </c>
      <c r="O42" s="5" t="s">
        <v>11</v>
      </c>
      <c r="P42" s="5" t="s">
        <v>1</v>
      </c>
      <c r="Q42" s="27"/>
      <c r="R42" s="27"/>
      <c r="S42" s="27"/>
      <c r="T42" s="27"/>
      <c r="U42" s="27"/>
      <c r="V42" s="27"/>
      <c r="W42" s="27"/>
    </row>
    <row r="43" spans="1:23" s="39" customFormat="1" ht="42" customHeight="1">
      <c r="A43" s="57">
        <v>49</v>
      </c>
      <c r="B43" s="14"/>
      <c r="C43" s="15">
        <v>1</v>
      </c>
      <c r="D43" s="2"/>
      <c r="E43" s="21" t="s">
        <v>153</v>
      </c>
      <c r="F43" s="55" t="s">
        <v>143</v>
      </c>
      <c r="G43" s="25" t="s">
        <v>103</v>
      </c>
      <c r="H43" s="19" t="s">
        <v>104</v>
      </c>
      <c r="I43" s="8">
        <v>91</v>
      </c>
      <c r="J43" s="3">
        <v>75</v>
      </c>
      <c r="K43" s="28" t="s">
        <v>596</v>
      </c>
      <c r="L43" s="85">
        <v>40</v>
      </c>
      <c r="M43" s="1">
        <f>SUM(L43*J43)</f>
        <v>3000</v>
      </c>
      <c r="N43" s="2">
        <f>SUM(M43/I43)</f>
        <v>32.967032967032964</v>
      </c>
      <c r="O43" s="84" t="s">
        <v>451</v>
      </c>
      <c r="P43" s="6" t="s">
        <v>13</v>
      </c>
      <c r="Q43" s="44"/>
      <c r="R43" s="44"/>
      <c r="S43" s="44"/>
      <c r="T43" s="44"/>
      <c r="U43" s="44"/>
      <c r="V43" s="44"/>
      <c r="W43" s="44"/>
    </row>
    <row r="44" spans="1:23" s="48" customFormat="1" ht="42" customHeight="1">
      <c r="A44" s="50">
        <v>50</v>
      </c>
      <c r="B44" s="14"/>
      <c r="C44" s="15">
        <v>2</v>
      </c>
      <c r="D44" s="2"/>
      <c r="E44" s="21" t="s">
        <v>153</v>
      </c>
      <c r="F44" s="51" t="s">
        <v>125</v>
      </c>
      <c r="G44" s="25" t="s">
        <v>83</v>
      </c>
      <c r="H44" s="19" t="s">
        <v>93</v>
      </c>
      <c r="I44" s="8">
        <v>99.25</v>
      </c>
      <c r="J44" s="3">
        <v>75</v>
      </c>
      <c r="K44" s="28" t="s">
        <v>174</v>
      </c>
      <c r="L44" s="16">
        <v>38</v>
      </c>
      <c r="M44" s="1">
        <f>SUM(L44*J44)</f>
        <v>2850</v>
      </c>
      <c r="N44" s="2">
        <f>SUM(M44/I44)</f>
        <v>28.71536523929471</v>
      </c>
      <c r="O44" s="7" t="s">
        <v>87</v>
      </c>
      <c r="P44" s="6" t="s">
        <v>350</v>
      </c>
      <c r="Q44" s="49"/>
      <c r="R44" s="49"/>
      <c r="S44" s="49"/>
      <c r="T44" s="49"/>
      <c r="U44" s="49"/>
      <c r="V44" s="49"/>
      <c r="W44" s="49"/>
    </row>
    <row r="45" spans="1:23" s="58" customFormat="1" ht="42" customHeight="1">
      <c r="A45" s="150">
        <v>51</v>
      </c>
      <c r="B45" s="14"/>
      <c r="C45" s="15">
        <v>3</v>
      </c>
      <c r="D45" s="2"/>
      <c r="E45" s="6" t="s">
        <v>153</v>
      </c>
      <c r="F45" s="59" t="s">
        <v>124</v>
      </c>
      <c r="G45" s="25" t="s">
        <v>84</v>
      </c>
      <c r="H45" s="19" t="s">
        <v>178</v>
      </c>
      <c r="I45" s="8">
        <v>90</v>
      </c>
      <c r="J45" s="3">
        <v>75</v>
      </c>
      <c r="K45" s="18" t="s">
        <v>174</v>
      </c>
      <c r="L45" s="16">
        <v>14</v>
      </c>
      <c r="M45" s="1">
        <f>SUM(L45*J45)</f>
        <v>1050</v>
      </c>
      <c r="N45" s="2">
        <f>SUM(M45/I45)</f>
        <v>11.666666666666666</v>
      </c>
      <c r="O45" s="7" t="s">
        <v>351</v>
      </c>
      <c r="P45" s="6" t="s">
        <v>350</v>
      </c>
      <c r="Q45" s="61"/>
      <c r="R45" s="61"/>
      <c r="S45" s="61"/>
      <c r="T45" s="61"/>
      <c r="U45" s="61"/>
      <c r="V45" s="61"/>
      <c r="W45" s="61"/>
    </row>
    <row r="46" spans="1:23" s="54" customFormat="1" ht="42" customHeight="1">
      <c r="A46" s="150">
        <v>52</v>
      </c>
      <c r="B46" s="14"/>
      <c r="C46" s="15">
        <v>4</v>
      </c>
      <c r="D46" s="2"/>
      <c r="E46" s="21" t="s">
        <v>153</v>
      </c>
      <c r="F46" s="63" t="s">
        <v>418</v>
      </c>
      <c r="G46" s="25" t="s">
        <v>273</v>
      </c>
      <c r="H46" s="19" t="s">
        <v>274</v>
      </c>
      <c r="I46" s="8">
        <v>88</v>
      </c>
      <c r="J46" s="3">
        <v>75</v>
      </c>
      <c r="K46" s="18" t="s">
        <v>265</v>
      </c>
      <c r="L46" s="16">
        <v>11</v>
      </c>
      <c r="M46" s="1">
        <f>SUM(L46*J46)</f>
        <v>825</v>
      </c>
      <c r="N46" s="2">
        <f>SUM(M46/I46)</f>
        <v>9.375</v>
      </c>
      <c r="O46" s="7" t="s">
        <v>351</v>
      </c>
      <c r="P46" s="6" t="s">
        <v>293</v>
      </c>
      <c r="Q46" s="56"/>
      <c r="R46" s="56"/>
      <c r="S46" s="56"/>
      <c r="T46" s="56"/>
      <c r="U46" s="56"/>
      <c r="V46" s="56"/>
      <c r="W46" s="56"/>
    </row>
    <row r="47" spans="1:21" s="65" customFormat="1" ht="24" customHeight="1">
      <c r="A47" s="103"/>
      <c r="B47" s="357" t="s">
        <v>424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9"/>
      <c r="O47" s="67"/>
      <c r="P47" s="67"/>
      <c r="Q47" s="67"/>
      <c r="R47" s="67"/>
      <c r="S47" s="67"/>
      <c r="T47" s="67"/>
      <c r="U47" s="67"/>
    </row>
    <row r="48" spans="1:23" s="4" customFormat="1" ht="33.75" customHeight="1">
      <c r="A48" s="5" t="s">
        <v>2</v>
      </c>
      <c r="B48" s="5" t="s">
        <v>4</v>
      </c>
      <c r="C48" s="5" t="s">
        <v>3</v>
      </c>
      <c r="D48" s="5" t="s">
        <v>150</v>
      </c>
      <c r="E48" s="5" t="s">
        <v>152</v>
      </c>
      <c r="F48" s="5" t="s">
        <v>5</v>
      </c>
      <c r="G48" s="5" t="s">
        <v>0</v>
      </c>
      <c r="H48" s="5" t="s">
        <v>6</v>
      </c>
      <c r="I48" s="5" t="s">
        <v>20</v>
      </c>
      <c r="J48" s="5" t="s">
        <v>7</v>
      </c>
      <c r="K48" s="5" t="s">
        <v>8</v>
      </c>
      <c r="L48" s="5" t="s">
        <v>9</v>
      </c>
      <c r="M48" s="5" t="s">
        <v>10</v>
      </c>
      <c r="N48" s="5" t="s">
        <v>154</v>
      </c>
      <c r="O48" s="5" t="s">
        <v>11</v>
      </c>
      <c r="P48" s="5" t="s">
        <v>1</v>
      </c>
      <c r="Q48" s="27"/>
      <c r="R48" s="27"/>
      <c r="S48" s="27"/>
      <c r="T48" s="27"/>
      <c r="U48" s="27"/>
      <c r="V48" s="27"/>
      <c r="W48" s="27"/>
    </row>
    <row r="49" spans="1:23" s="65" customFormat="1" ht="42" customHeight="1">
      <c r="A49" s="68">
        <v>53</v>
      </c>
      <c r="B49" s="14"/>
      <c r="C49" s="96">
        <v>1</v>
      </c>
      <c r="D49" s="2"/>
      <c r="E49" s="21" t="s">
        <v>153</v>
      </c>
      <c r="F49" s="73" t="s">
        <v>35</v>
      </c>
      <c r="G49" s="25" t="s">
        <v>33</v>
      </c>
      <c r="H49" s="19" t="s">
        <v>34</v>
      </c>
      <c r="I49" s="8">
        <v>88.45</v>
      </c>
      <c r="J49" s="3">
        <v>100</v>
      </c>
      <c r="K49" s="28" t="s">
        <v>595</v>
      </c>
      <c r="L49" s="85">
        <v>31</v>
      </c>
      <c r="M49" s="1">
        <f>SUM(L49*J49)</f>
        <v>3100</v>
      </c>
      <c r="N49" s="2">
        <f>SUM(M49/I49)</f>
        <v>35.04804974561899</v>
      </c>
      <c r="O49" s="7" t="s">
        <v>450</v>
      </c>
      <c r="P49" s="6" t="s">
        <v>36</v>
      </c>
      <c r="Q49" s="67"/>
      <c r="R49" s="67"/>
      <c r="S49" s="67"/>
      <c r="T49" s="67"/>
      <c r="U49" s="67"/>
      <c r="V49" s="67"/>
      <c r="W49" s="67"/>
    </row>
    <row r="50" spans="1:23" s="65" customFormat="1" ht="42" customHeight="1">
      <c r="A50" s="68">
        <v>54</v>
      </c>
      <c r="B50" s="14"/>
      <c r="C50" s="96">
        <v>2</v>
      </c>
      <c r="D50" s="2"/>
      <c r="E50" s="6" t="s">
        <v>153</v>
      </c>
      <c r="F50" s="63" t="s">
        <v>209</v>
      </c>
      <c r="G50" s="25" t="s">
        <v>203</v>
      </c>
      <c r="H50" s="19" t="s">
        <v>206</v>
      </c>
      <c r="I50" s="8">
        <v>75.95</v>
      </c>
      <c r="J50" s="3">
        <v>100</v>
      </c>
      <c r="K50" s="18" t="s">
        <v>300</v>
      </c>
      <c r="L50" s="16">
        <v>20</v>
      </c>
      <c r="M50" s="74">
        <f>SUM(J50*L50)</f>
        <v>2000</v>
      </c>
      <c r="N50" s="2">
        <f>SUM(M50/I50)</f>
        <v>26.333113890717577</v>
      </c>
      <c r="O50" s="7" t="s">
        <v>359</v>
      </c>
      <c r="P50" s="6" t="s">
        <v>368</v>
      </c>
      <c r="Q50" s="67"/>
      <c r="R50" s="67"/>
      <c r="S50" s="67"/>
      <c r="T50" s="67"/>
      <c r="U50" s="67"/>
      <c r="V50" s="67"/>
      <c r="W50" s="67"/>
    </row>
    <row r="51" spans="1:25" s="240" customFormat="1" ht="24" customHeight="1">
      <c r="A51" s="288" t="s">
        <v>1011</v>
      </c>
      <c r="B51" s="288"/>
      <c r="C51" s="288"/>
      <c r="D51" s="288"/>
      <c r="E51" s="288"/>
      <c r="F51" s="288"/>
      <c r="G51" s="288"/>
      <c r="H51" s="288"/>
      <c r="I51" s="289"/>
      <c r="J51" s="289"/>
      <c r="K51" s="289"/>
      <c r="L51" s="262"/>
      <c r="M51" s="262"/>
      <c r="N51" s="262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</row>
    <row r="52" spans="1:25" s="240" customFormat="1" ht="24" customHeight="1">
      <c r="A52" s="290" t="s">
        <v>1012</v>
      </c>
      <c r="B52" s="291"/>
      <c r="C52" s="291"/>
      <c r="D52" s="292"/>
      <c r="E52" s="264" t="s">
        <v>1017</v>
      </c>
      <c r="F52" s="290" t="s">
        <v>934</v>
      </c>
      <c r="G52" s="292"/>
      <c r="H52" s="293" t="s">
        <v>720</v>
      </c>
      <c r="I52" s="294"/>
      <c r="J52" s="290" t="s">
        <v>1016</v>
      </c>
      <c r="K52" s="292"/>
      <c r="L52" s="265"/>
      <c r="M52" s="266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42"/>
      <c r="Y52" s="242"/>
    </row>
    <row r="53" spans="1:25" s="240" customFormat="1" ht="24" customHeight="1">
      <c r="A53" s="290" t="s">
        <v>1014</v>
      </c>
      <c r="B53" s="291"/>
      <c r="C53" s="291"/>
      <c r="D53" s="292"/>
      <c r="E53" s="264" t="s">
        <v>16</v>
      </c>
      <c r="F53" s="290" t="s">
        <v>19</v>
      </c>
      <c r="G53" s="292"/>
      <c r="H53" s="293" t="s">
        <v>1015</v>
      </c>
      <c r="I53" s="294"/>
      <c r="J53" s="290" t="s">
        <v>1016</v>
      </c>
      <c r="K53" s="292"/>
      <c r="L53" s="265"/>
      <c r="M53" s="266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42"/>
      <c r="Y53" s="242"/>
    </row>
    <row r="54" spans="1:25" s="240" customFormat="1" ht="24" customHeight="1">
      <c r="A54" s="290" t="s">
        <v>1014</v>
      </c>
      <c r="B54" s="291"/>
      <c r="C54" s="291"/>
      <c r="D54" s="292"/>
      <c r="E54" s="264" t="s">
        <v>1045</v>
      </c>
      <c r="F54" s="295" t="s">
        <v>1025</v>
      </c>
      <c r="G54" s="295"/>
      <c r="H54" s="296" t="s">
        <v>1015</v>
      </c>
      <c r="I54" s="296"/>
      <c r="J54" s="295" t="s">
        <v>1016</v>
      </c>
      <c r="K54" s="297"/>
      <c r="L54" s="265"/>
      <c r="M54" s="266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42"/>
      <c r="Y54" s="242"/>
    </row>
    <row r="55" spans="1:25" s="240" customFormat="1" ht="24" customHeight="1">
      <c r="A55" s="290" t="s">
        <v>1014</v>
      </c>
      <c r="B55" s="291"/>
      <c r="C55" s="291"/>
      <c r="D55" s="292"/>
      <c r="E55" s="264" t="s">
        <v>494</v>
      </c>
      <c r="F55" s="290" t="s">
        <v>471</v>
      </c>
      <c r="G55" s="292"/>
      <c r="H55" s="293" t="s">
        <v>1028</v>
      </c>
      <c r="I55" s="294"/>
      <c r="J55" s="290" t="s">
        <v>1018</v>
      </c>
      <c r="K55" s="292"/>
      <c r="L55" s="265"/>
      <c r="M55" s="266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42"/>
      <c r="Y55" s="242"/>
    </row>
    <row r="56" spans="1:25" s="240" customFormat="1" ht="24" customHeight="1">
      <c r="A56" s="290" t="s">
        <v>1014</v>
      </c>
      <c r="B56" s="291"/>
      <c r="C56" s="291"/>
      <c r="D56" s="292"/>
      <c r="E56" s="270" t="s">
        <v>1044</v>
      </c>
      <c r="F56" s="298" t="s">
        <v>1032</v>
      </c>
      <c r="G56" s="299"/>
      <c r="H56" s="300" t="s">
        <v>1015</v>
      </c>
      <c r="I56" s="301"/>
      <c r="J56" s="298" t="s">
        <v>1013</v>
      </c>
      <c r="K56" s="299"/>
      <c r="L56" s="265"/>
      <c r="M56" s="266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42"/>
      <c r="Y56" s="242"/>
    </row>
    <row r="57" spans="1:25" s="240" customFormat="1" ht="24" customHeight="1">
      <c r="A57" s="290" t="s">
        <v>1014</v>
      </c>
      <c r="B57" s="291"/>
      <c r="C57" s="291"/>
      <c r="D57" s="292"/>
      <c r="E57" s="264" t="s">
        <v>1030</v>
      </c>
      <c r="F57" s="290" t="s">
        <v>1031</v>
      </c>
      <c r="G57" s="292"/>
      <c r="H57" s="293" t="s">
        <v>1015</v>
      </c>
      <c r="I57" s="294"/>
      <c r="J57" s="290" t="s">
        <v>1019</v>
      </c>
      <c r="K57" s="292"/>
      <c r="L57" s="265"/>
      <c r="M57" s="266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42"/>
      <c r="Y57" s="242"/>
    </row>
    <row r="58" spans="1:25" s="240" customFormat="1" ht="24" customHeight="1">
      <c r="A58" s="290" t="s">
        <v>1014</v>
      </c>
      <c r="B58" s="291"/>
      <c r="C58" s="291"/>
      <c r="D58" s="292"/>
      <c r="E58" s="264" t="s">
        <v>541</v>
      </c>
      <c r="F58" s="290" t="s">
        <v>1026</v>
      </c>
      <c r="G58" s="292"/>
      <c r="H58" s="293" t="s">
        <v>1028</v>
      </c>
      <c r="I58" s="294"/>
      <c r="J58" s="290" t="s">
        <v>1019</v>
      </c>
      <c r="K58" s="292"/>
      <c r="L58" s="265"/>
      <c r="M58" s="266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42"/>
      <c r="Y58" s="242"/>
    </row>
    <row r="59" spans="1:25" s="240" customFormat="1" ht="24" customHeight="1">
      <c r="A59" s="290" t="s">
        <v>1014</v>
      </c>
      <c r="B59" s="291"/>
      <c r="C59" s="291"/>
      <c r="D59" s="292"/>
      <c r="E59" s="264" t="s">
        <v>35</v>
      </c>
      <c r="F59" s="295" t="s">
        <v>1047</v>
      </c>
      <c r="G59" s="295"/>
      <c r="H59" s="296" t="s">
        <v>1048</v>
      </c>
      <c r="I59" s="296"/>
      <c r="J59" s="295" t="s">
        <v>1019</v>
      </c>
      <c r="K59" s="297"/>
      <c r="L59" s="265"/>
      <c r="M59" s="266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42"/>
      <c r="Y59" s="242"/>
    </row>
    <row r="60" spans="1:25" s="240" customFormat="1" ht="24" customHeight="1">
      <c r="A60" s="290" t="s">
        <v>1020</v>
      </c>
      <c r="B60" s="291"/>
      <c r="C60" s="291"/>
      <c r="D60" s="292"/>
      <c r="E60" s="264" t="s">
        <v>143</v>
      </c>
      <c r="F60" s="295" t="s">
        <v>108</v>
      </c>
      <c r="G60" s="295"/>
      <c r="H60" s="296" t="s">
        <v>1046</v>
      </c>
      <c r="I60" s="296"/>
      <c r="J60" s="295" t="s">
        <v>1019</v>
      </c>
      <c r="K60" s="297"/>
      <c r="L60" s="265"/>
      <c r="M60" s="266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42"/>
      <c r="Y60" s="242"/>
    </row>
    <row r="61" spans="1:25" s="240" customFormat="1" ht="24" customHeight="1">
      <c r="A61" s="290" t="s">
        <v>1020</v>
      </c>
      <c r="B61" s="291"/>
      <c r="C61" s="291"/>
      <c r="D61" s="292"/>
      <c r="E61" s="270" t="s">
        <v>71</v>
      </c>
      <c r="F61" s="298" t="s">
        <v>217</v>
      </c>
      <c r="G61" s="299"/>
      <c r="H61" s="300" t="s">
        <v>720</v>
      </c>
      <c r="I61" s="301"/>
      <c r="J61" s="298" t="s">
        <v>1021</v>
      </c>
      <c r="K61" s="299"/>
      <c r="L61" s="265"/>
      <c r="M61" s="266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42"/>
      <c r="Y61" s="242"/>
    </row>
    <row r="62" spans="1:25" s="240" customFormat="1" ht="24" customHeight="1">
      <c r="A62" s="290" t="s">
        <v>1020</v>
      </c>
      <c r="B62" s="291"/>
      <c r="C62" s="291"/>
      <c r="D62" s="292"/>
      <c r="E62" s="264" t="s">
        <v>1049</v>
      </c>
      <c r="F62" s="295" t="s">
        <v>1050</v>
      </c>
      <c r="G62" s="295"/>
      <c r="H62" s="296" t="s">
        <v>1015</v>
      </c>
      <c r="I62" s="296"/>
      <c r="J62" s="295" t="s">
        <v>1021</v>
      </c>
      <c r="K62" s="297"/>
      <c r="L62" s="265"/>
      <c r="M62" s="266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42"/>
      <c r="Y62" s="242"/>
    </row>
    <row r="63" spans="1:25" s="240" customFormat="1" ht="24" customHeight="1">
      <c r="A63" s="290" t="s">
        <v>1020</v>
      </c>
      <c r="B63" s="291"/>
      <c r="C63" s="291"/>
      <c r="D63" s="292"/>
      <c r="E63" s="264" t="s">
        <v>1030</v>
      </c>
      <c r="F63" s="290" t="s">
        <v>1031</v>
      </c>
      <c r="G63" s="292"/>
      <c r="H63" s="293" t="s">
        <v>1015</v>
      </c>
      <c r="I63" s="294"/>
      <c r="J63" s="290" t="s">
        <v>1019</v>
      </c>
      <c r="K63" s="292"/>
      <c r="L63" s="265"/>
      <c r="M63" s="266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42"/>
      <c r="Y63" s="242"/>
    </row>
    <row r="64" spans="1:25" s="240" customFormat="1" ht="24" customHeight="1">
      <c r="A64" s="290" t="s">
        <v>1020</v>
      </c>
      <c r="B64" s="291"/>
      <c r="C64" s="291"/>
      <c r="D64" s="292"/>
      <c r="E64" s="264" t="s">
        <v>552</v>
      </c>
      <c r="F64" s="290" t="s">
        <v>1029</v>
      </c>
      <c r="G64" s="292"/>
      <c r="H64" s="293" t="s">
        <v>1015</v>
      </c>
      <c r="I64" s="294"/>
      <c r="J64" s="290" t="s">
        <v>1019</v>
      </c>
      <c r="K64" s="292"/>
      <c r="L64" s="265"/>
      <c r="M64" s="266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42"/>
      <c r="Y64" s="242"/>
    </row>
    <row r="65" spans="1:25" s="240" customFormat="1" ht="24" customHeight="1">
      <c r="A65" s="290" t="s">
        <v>1020</v>
      </c>
      <c r="B65" s="291"/>
      <c r="C65" s="291"/>
      <c r="D65" s="292"/>
      <c r="E65" s="264" t="s">
        <v>1039</v>
      </c>
      <c r="F65" s="295" t="s">
        <v>1040</v>
      </c>
      <c r="G65" s="295"/>
      <c r="H65" s="296" t="s">
        <v>1015</v>
      </c>
      <c r="I65" s="296"/>
      <c r="J65" s="295" t="s">
        <v>1021</v>
      </c>
      <c r="K65" s="297"/>
      <c r="L65" s="265"/>
      <c r="M65" s="266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42"/>
      <c r="Y65" s="242"/>
    </row>
    <row r="66" spans="1:25" s="240" customFormat="1" ht="24" customHeight="1">
      <c r="A66" s="290" t="s">
        <v>1020</v>
      </c>
      <c r="B66" s="291"/>
      <c r="C66" s="291"/>
      <c r="D66" s="292"/>
      <c r="E66" s="264" t="s">
        <v>467</v>
      </c>
      <c r="F66" s="290" t="s">
        <v>1027</v>
      </c>
      <c r="G66" s="292"/>
      <c r="H66" s="293" t="s">
        <v>1028</v>
      </c>
      <c r="I66" s="294"/>
      <c r="J66" s="290" t="s">
        <v>1021</v>
      </c>
      <c r="K66" s="292"/>
      <c r="L66" s="265"/>
      <c r="M66" s="266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42"/>
      <c r="Y66" s="242"/>
    </row>
    <row r="67" spans="1:25" s="240" customFormat="1" ht="24" customHeight="1">
      <c r="A67" s="290" t="s">
        <v>1022</v>
      </c>
      <c r="B67" s="291"/>
      <c r="C67" s="291"/>
      <c r="D67" s="292"/>
      <c r="E67" s="264" t="s">
        <v>1037</v>
      </c>
      <c r="F67" s="290" t="s">
        <v>1038</v>
      </c>
      <c r="G67" s="292"/>
      <c r="H67" s="293" t="s">
        <v>1015</v>
      </c>
      <c r="I67" s="294"/>
      <c r="J67" s="290" t="s">
        <v>1021</v>
      </c>
      <c r="K67" s="292"/>
      <c r="L67" s="265"/>
      <c r="M67" s="266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42"/>
      <c r="Y67" s="242"/>
    </row>
    <row r="68" spans="1:25" s="240" customFormat="1" ht="24" customHeight="1">
      <c r="A68" s="290" t="s">
        <v>1023</v>
      </c>
      <c r="B68" s="291"/>
      <c r="C68" s="291"/>
      <c r="D68" s="292"/>
      <c r="E68" s="264" t="s">
        <v>1017</v>
      </c>
      <c r="F68" s="290" t="s">
        <v>934</v>
      </c>
      <c r="G68" s="292"/>
      <c r="H68" s="293" t="s">
        <v>720</v>
      </c>
      <c r="I68" s="294"/>
      <c r="J68" s="290" t="s">
        <v>1016</v>
      </c>
      <c r="K68" s="292"/>
      <c r="L68" s="265"/>
      <c r="M68" s="266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42"/>
      <c r="Y68" s="242"/>
    </row>
    <row r="69" spans="1:25" s="240" customFormat="1" ht="24" customHeight="1">
      <c r="A69" s="290" t="s">
        <v>1023</v>
      </c>
      <c r="B69" s="291"/>
      <c r="C69" s="291"/>
      <c r="D69" s="292"/>
      <c r="E69" s="264" t="s">
        <v>1041</v>
      </c>
      <c r="F69" s="295" t="s">
        <v>1042</v>
      </c>
      <c r="G69" s="295"/>
      <c r="H69" s="296" t="s">
        <v>1015</v>
      </c>
      <c r="I69" s="296"/>
      <c r="J69" s="295" t="s">
        <v>1021</v>
      </c>
      <c r="K69" s="297"/>
      <c r="L69" s="265"/>
      <c r="M69" s="266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42"/>
      <c r="Y69" s="242"/>
    </row>
    <row r="70" spans="1:25" s="240" customFormat="1" ht="24" customHeight="1">
      <c r="A70" s="290" t="s">
        <v>1035</v>
      </c>
      <c r="B70" s="291"/>
      <c r="C70" s="291"/>
      <c r="D70" s="292"/>
      <c r="E70" s="267"/>
      <c r="F70" s="290" t="s">
        <v>1036</v>
      </c>
      <c r="G70" s="292"/>
      <c r="H70" s="293" t="s">
        <v>720</v>
      </c>
      <c r="I70" s="294"/>
      <c r="J70" s="290" t="s">
        <v>1024</v>
      </c>
      <c r="K70" s="292"/>
      <c r="L70" s="265"/>
      <c r="M70" s="266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42"/>
      <c r="Y70" s="242"/>
    </row>
    <row r="71" spans="1:25" s="240" customFormat="1" ht="24" customHeight="1">
      <c r="A71" s="290" t="s">
        <v>1033</v>
      </c>
      <c r="B71" s="291"/>
      <c r="C71" s="291"/>
      <c r="D71" s="292"/>
      <c r="E71" s="264" t="s">
        <v>1043</v>
      </c>
      <c r="F71" s="295" t="s">
        <v>1034</v>
      </c>
      <c r="G71" s="295"/>
      <c r="H71" s="296" t="s">
        <v>720</v>
      </c>
      <c r="I71" s="296"/>
      <c r="J71" s="295" t="s">
        <v>1021</v>
      </c>
      <c r="K71" s="297"/>
      <c r="L71" s="268"/>
      <c r="M71" s="266"/>
      <c r="N71" s="269"/>
      <c r="O71" s="265"/>
      <c r="P71" s="265"/>
      <c r="Q71" s="265"/>
      <c r="R71" s="265"/>
      <c r="S71" s="265"/>
      <c r="T71" s="265"/>
      <c r="U71" s="265"/>
      <c r="V71" s="265"/>
      <c r="W71" s="265"/>
      <c r="X71" s="242"/>
      <c r="Y71" s="242"/>
    </row>
  </sheetData>
  <sheetProtection/>
  <mergeCells count="93">
    <mergeCell ref="A71:D71"/>
    <mergeCell ref="F71:G71"/>
    <mergeCell ref="H71:I71"/>
    <mergeCell ref="J71:K71"/>
    <mergeCell ref="A69:D69"/>
    <mergeCell ref="F69:G69"/>
    <mergeCell ref="H69:I69"/>
    <mergeCell ref="J69:K69"/>
    <mergeCell ref="A70:D70"/>
    <mergeCell ref="F70:G70"/>
    <mergeCell ref="H70:I70"/>
    <mergeCell ref="J70:K70"/>
    <mergeCell ref="A67:D67"/>
    <mergeCell ref="F67:G67"/>
    <mergeCell ref="H67:I67"/>
    <mergeCell ref="J67:K67"/>
    <mergeCell ref="A68:D68"/>
    <mergeCell ref="F68:G68"/>
    <mergeCell ref="H68:I68"/>
    <mergeCell ref="J68:K68"/>
    <mergeCell ref="A65:D65"/>
    <mergeCell ref="F65:G65"/>
    <mergeCell ref="H65:I65"/>
    <mergeCell ref="J65:K65"/>
    <mergeCell ref="A66:D66"/>
    <mergeCell ref="F66:G66"/>
    <mergeCell ref="H66:I66"/>
    <mergeCell ref="J66:K66"/>
    <mergeCell ref="A63:D63"/>
    <mergeCell ref="F63:G63"/>
    <mergeCell ref="H63:I63"/>
    <mergeCell ref="J63:K63"/>
    <mergeCell ref="A64:D64"/>
    <mergeCell ref="F64:G64"/>
    <mergeCell ref="H64:I64"/>
    <mergeCell ref="J64:K64"/>
    <mergeCell ref="A61:D61"/>
    <mergeCell ref="F61:G61"/>
    <mergeCell ref="H61:I61"/>
    <mergeCell ref="J61:K61"/>
    <mergeCell ref="A62:D62"/>
    <mergeCell ref="F62:G62"/>
    <mergeCell ref="H62:I62"/>
    <mergeCell ref="J62:K62"/>
    <mergeCell ref="A59:D59"/>
    <mergeCell ref="F59:G59"/>
    <mergeCell ref="H59:I59"/>
    <mergeCell ref="J59:K59"/>
    <mergeCell ref="A60:D60"/>
    <mergeCell ref="F60:G60"/>
    <mergeCell ref="H60:I60"/>
    <mergeCell ref="J60:K60"/>
    <mergeCell ref="A57:D57"/>
    <mergeCell ref="F57:G57"/>
    <mergeCell ref="H57:I57"/>
    <mergeCell ref="J57:K57"/>
    <mergeCell ref="A58:D58"/>
    <mergeCell ref="F58:G58"/>
    <mergeCell ref="H58:I58"/>
    <mergeCell ref="J58:K58"/>
    <mergeCell ref="A55:D55"/>
    <mergeCell ref="F55:G55"/>
    <mergeCell ref="H55:I55"/>
    <mergeCell ref="J55:K55"/>
    <mergeCell ref="A56:D56"/>
    <mergeCell ref="F56:G56"/>
    <mergeCell ref="H56:I56"/>
    <mergeCell ref="J56:K56"/>
    <mergeCell ref="A53:D53"/>
    <mergeCell ref="F53:G53"/>
    <mergeCell ref="H53:I53"/>
    <mergeCell ref="J53:K53"/>
    <mergeCell ref="A54:D54"/>
    <mergeCell ref="F54:G54"/>
    <mergeCell ref="H54:I54"/>
    <mergeCell ref="J54:K54"/>
    <mergeCell ref="B17:N17"/>
    <mergeCell ref="B26:N26"/>
    <mergeCell ref="A51:K51"/>
    <mergeCell ref="A52:D52"/>
    <mergeCell ref="F52:G52"/>
    <mergeCell ref="H52:I52"/>
    <mergeCell ref="J52:K52"/>
    <mergeCell ref="A1:P1"/>
    <mergeCell ref="B6:N6"/>
    <mergeCell ref="A4:P4"/>
    <mergeCell ref="A5:P5"/>
    <mergeCell ref="B47:N47"/>
    <mergeCell ref="B41:N41"/>
    <mergeCell ref="B31:N31"/>
    <mergeCell ref="B36:Q36"/>
    <mergeCell ref="A2:P2"/>
    <mergeCell ref="A3:P3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Y51"/>
  <sheetViews>
    <sheetView zoomScale="70" zoomScaleNormal="70" zoomScalePageLayoutView="0" workbookViewId="0" topLeftCell="A19">
      <selection activeCell="S13" sqref="S13"/>
    </sheetView>
  </sheetViews>
  <sheetFormatPr defaultColWidth="9.140625" defaultRowHeight="15"/>
  <cols>
    <col min="1" max="1" width="6.57421875" style="65" customWidth="1"/>
    <col min="2" max="2" width="7.7109375" style="70" customWidth="1"/>
    <col min="3" max="3" width="9.8515625" style="71" customWidth="1"/>
    <col min="4" max="4" width="8.421875" style="70" customWidth="1"/>
    <col min="5" max="5" width="14.421875" style="70" customWidth="1"/>
    <col min="6" max="6" width="9.57421875" style="24" customWidth="1"/>
    <col min="7" max="7" width="26.57421875" style="11" customWidth="1"/>
    <col min="8" max="8" width="22.7109375" style="72" customWidth="1"/>
    <col min="9" max="9" width="11.57421875" style="70" customWidth="1"/>
    <col min="10" max="10" width="9.00390625" style="70" customWidth="1"/>
    <col min="11" max="11" width="30.28125" style="69" customWidth="1"/>
    <col min="12" max="12" width="12.421875" style="65" customWidth="1"/>
    <col min="13" max="13" width="11.7109375" style="65" customWidth="1"/>
    <col min="14" max="14" width="13.00390625" style="65" customWidth="1"/>
    <col min="15" max="15" width="21.140625" style="67" customWidth="1"/>
    <col min="16" max="17" width="17.8515625" style="67" customWidth="1"/>
    <col min="18" max="18" width="18.421875" style="67" customWidth="1"/>
    <col min="19" max="19" width="20.28125" style="67" customWidth="1"/>
    <col min="20" max="20" width="21.140625" style="67" customWidth="1"/>
    <col min="21" max="21" width="9.140625" style="67" customWidth="1"/>
    <col min="22" max="16384" width="9.140625" style="65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1" s="64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43"/>
      <c r="R4" s="43"/>
      <c r="S4" s="43"/>
      <c r="T4" s="43"/>
      <c r="U4" s="43"/>
    </row>
    <row r="5" spans="1:21" s="64" customFormat="1" ht="25.5" customHeight="1">
      <c r="A5" s="348" t="s">
        <v>37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287"/>
      <c r="O5" s="287"/>
      <c r="P5" s="287"/>
      <c r="Q5" s="43"/>
      <c r="R5" s="43"/>
      <c r="S5" s="43"/>
      <c r="T5" s="43"/>
      <c r="U5" s="43"/>
    </row>
    <row r="6" spans="1:21" s="64" customFormat="1" ht="23.25" customHeight="1">
      <c r="A6" s="45"/>
      <c r="B6" s="352" t="s">
        <v>425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43"/>
      <c r="P6" s="43"/>
      <c r="Q6" s="43"/>
      <c r="R6" s="43"/>
      <c r="S6" s="43"/>
      <c r="T6" s="43"/>
      <c r="U6" s="43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68">
        <v>55</v>
      </c>
      <c r="B8" s="14"/>
      <c r="C8" s="15">
        <v>1</v>
      </c>
      <c r="D8" s="2"/>
      <c r="E8" s="21" t="s">
        <v>153</v>
      </c>
      <c r="F8" s="63" t="s">
        <v>120</v>
      </c>
      <c r="G8" s="25" t="s">
        <v>109</v>
      </c>
      <c r="H8" s="19" t="s">
        <v>110</v>
      </c>
      <c r="I8" s="8">
        <v>49</v>
      </c>
      <c r="J8" s="3">
        <v>35</v>
      </c>
      <c r="K8" s="28" t="s">
        <v>118</v>
      </c>
      <c r="L8" s="85">
        <v>30</v>
      </c>
      <c r="M8" s="74">
        <f>SUM(L8*J8)</f>
        <v>1050</v>
      </c>
      <c r="N8" s="2">
        <f>SUM(M8/I8)</f>
        <v>21.428571428571427</v>
      </c>
      <c r="O8" s="7" t="s">
        <v>364</v>
      </c>
      <c r="P8" s="6" t="s">
        <v>19</v>
      </c>
      <c r="V8" s="67"/>
      <c r="W8" s="67"/>
    </row>
    <row r="9" spans="1:23" ht="42" customHeight="1">
      <c r="A9" s="68">
        <v>56</v>
      </c>
      <c r="B9" s="14"/>
      <c r="C9" s="15"/>
      <c r="D9" s="2"/>
      <c r="E9" s="21" t="s">
        <v>153</v>
      </c>
      <c r="F9" s="63"/>
      <c r="G9" s="25" t="s">
        <v>145</v>
      </c>
      <c r="H9" s="19" t="s">
        <v>146</v>
      </c>
      <c r="I9" s="8">
        <v>49</v>
      </c>
      <c r="J9" s="3">
        <v>35</v>
      </c>
      <c r="K9" s="28" t="s">
        <v>147</v>
      </c>
      <c r="L9" s="16" t="s">
        <v>357</v>
      </c>
      <c r="M9" s="1">
        <v>0</v>
      </c>
      <c r="N9" s="2">
        <f>SUM(M9/I9)</f>
        <v>0</v>
      </c>
      <c r="O9" s="7" t="s">
        <v>351</v>
      </c>
      <c r="P9" s="6" t="s">
        <v>148</v>
      </c>
      <c r="V9" s="67"/>
      <c r="W9" s="67"/>
    </row>
    <row r="10" spans="1:21" s="64" customFormat="1" ht="23.25" customHeight="1">
      <c r="A10" s="66"/>
      <c r="B10" s="363" t="s">
        <v>426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5"/>
      <c r="O10" s="43"/>
      <c r="P10" s="43"/>
      <c r="Q10" s="43"/>
      <c r="R10" s="43"/>
      <c r="S10" s="43"/>
      <c r="T10" s="43"/>
      <c r="U10" s="43"/>
    </row>
    <row r="11" spans="1:23" s="4" customFormat="1" ht="33.75" customHeight="1">
      <c r="A11" s="5" t="s">
        <v>2</v>
      </c>
      <c r="B11" s="5" t="s">
        <v>4</v>
      </c>
      <c r="C11" s="5" t="s">
        <v>3</v>
      </c>
      <c r="D11" s="5" t="s">
        <v>150</v>
      </c>
      <c r="E11" s="5" t="s">
        <v>152</v>
      </c>
      <c r="F11" s="5" t="s">
        <v>5</v>
      </c>
      <c r="G11" s="5" t="s">
        <v>0</v>
      </c>
      <c r="H11" s="5" t="s">
        <v>6</v>
      </c>
      <c r="I11" s="5" t="s">
        <v>20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154</v>
      </c>
      <c r="O11" s="5" t="s">
        <v>11</v>
      </c>
      <c r="P11" s="5" t="s">
        <v>1</v>
      </c>
      <c r="Q11" s="27"/>
      <c r="R11" s="27"/>
      <c r="S11" s="27"/>
      <c r="T11" s="27"/>
      <c r="U11" s="27"/>
      <c r="V11" s="27"/>
      <c r="W11" s="27"/>
    </row>
    <row r="12" spans="1:23" ht="42" customHeight="1">
      <c r="A12" s="68">
        <v>57</v>
      </c>
      <c r="B12" s="14"/>
      <c r="C12" s="15">
        <v>1</v>
      </c>
      <c r="D12" s="2"/>
      <c r="E12" s="21" t="s">
        <v>153</v>
      </c>
      <c r="F12" s="63" t="s">
        <v>380</v>
      </c>
      <c r="G12" s="25" t="s">
        <v>202</v>
      </c>
      <c r="H12" s="19" t="s">
        <v>360</v>
      </c>
      <c r="I12" s="8">
        <v>60</v>
      </c>
      <c r="J12" s="3">
        <v>35</v>
      </c>
      <c r="K12" s="28" t="s">
        <v>318</v>
      </c>
      <c r="L12" s="85">
        <v>51</v>
      </c>
      <c r="M12" s="74">
        <f>SUM(L12*J12)</f>
        <v>1785</v>
      </c>
      <c r="N12" s="2">
        <f>SUM(M12/I12)</f>
        <v>29.75</v>
      </c>
      <c r="O12" s="7" t="s">
        <v>365</v>
      </c>
      <c r="P12" s="6" t="s">
        <v>108</v>
      </c>
      <c r="V12" s="67"/>
      <c r="W12" s="67"/>
    </row>
    <row r="13" spans="1:23" ht="42" customHeight="1">
      <c r="A13" s="68">
        <v>58</v>
      </c>
      <c r="B13" s="14"/>
      <c r="C13" s="15">
        <v>2</v>
      </c>
      <c r="D13" s="2"/>
      <c r="E13" s="21" t="s">
        <v>153</v>
      </c>
      <c r="F13" s="63" t="s">
        <v>120</v>
      </c>
      <c r="G13" s="25" t="s">
        <v>109</v>
      </c>
      <c r="H13" s="19" t="s">
        <v>110</v>
      </c>
      <c r="I13" s="8">
        <v>49</v>
      </c>
      <c r="J13" s="3">
        <v>35</v>
      </c>
      <c r="K13" s="28" t="s">
        <v>118</v>
      </c>
      <c r="L13" s="16">
        <v>30</v>
      </c>
      <c r="M13" s="74">
        <f>SUM(L13*J13)</f>
        <v>1050</v>
      </c>
      <c r="N13" s="2">
        <f>SUM(M13/I13)</f>
        <v>21.428571428571427</v>
      </c>
      <c r="O13" s="7" t="s">
        <v>347</v>
      </c>
      <c r="P13" s="6" t="s">
        <v>19</v>
      </c>
      <c r="V13" s="67"/>
      <c r="W13" s="67"/>
    </row>
    <row r="14" spans="1:21" s="64" customFormat="1" ht="23.25" customHeight="1">
      <c r="A14" s="66"/>
      <c r="B14" s="363" t="s">
        <v>427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5"/>
      <c r="O14" s="43"/>
      <c r="P14" s="43"/>
      <c r="Q14" s="43"/>
      <c r="R14" s="43"/>
      <c r="S14" s="43"/>
      <c r="T14" s="43"/>
      <c r="U14" s="43"/>
    </row>
    <row r="15" spans="1:23" s="4" customFormat="1" ht="33.75" customHeight="1">
      <c r="A15" s="5" t="s">
        <v>2</v>
      </c>
      <c r="B15" s="5" t="s">
        <v>4</v>
      </c>
      <c r="C15" s="5" t="s">
        <v>3</v>
      </c>
      <c r="D15" s="5" t="s">
        <v>150</v>
      </c>
      <c r="E15" s="5" t="s">
        <v>152</v>
      </c>
      <c r="F15" s="5" t="s">
        <v>5</v>
      </c>
      <c r="G15" s="5" t="s">
        <v>0</v>
      </c>
      <c r="H15" s="5" t="s">
        <v>6</v>
      </c>
      <c r="I15" s="5" t="s">
        <v>20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154</v>
      </c>
      <c r="O15" s="5" t="s">
        <v>11</v>
      </c>
      <c r="P15" s="5" t="s">
        <v>1</v>
      </c>
      <c r="Q15" s="27"/>
      <c r="R15" s="27"/>
      <c r="S15" s="27"/>
      <c r="T15" s="27"/>
      <c r="U15" s="27"/>
      <c r="V15" s="27"/>
      <c r="W15" s="27"/>
    </row>
    <row r="16" spans="1:23" ht="42" customHeight="1">
      <c r="A16" s="68">
        <v>59</v>
      </c>
      <c r="B16" s="14"/>
      <c r="C16" s="15"/>
      <c r="D16" s="2"/>
      <c r="E16" s="21" t="s">
        <v>153</v>
      </c>
      <c r="F16" s="73" t="s">
        <v>435</v>
      </c>
      <c r="G16" s="25" t="s">
        <v>255</v>
      </c>
      <c r="H16" s="19" t="s">
        <v>256</v>
      </c>
      <c r="I16" s="8">
        <v>55.5</v>
      </c>
      <c r="J16" s="3">
        <v>35</v>
      </c>
      <c r="K16" s="28" t="s">
        <v>144</v>
      </c>
      <c r="L16" s="16" t="s">
        <v>358</v>
      </c>
      <c r="M16" s="74">
        <v>0</v>
      </c>
      <c r="N16" s="2">
        <f>SUM(M16/I16)</f>
        <v>0</v>
      </c>
      <c r="O16" s="7" t="s">
        <v>351</v>
      </c>
      <c r="P16" s="6" t="s">
        <v>148</v>
      </c>
      <c r="V16" s="67"/>
      <c r="W16" s="67"/>
    </row>
    <row r="17" spans="1:21" s="64" customFormat="1" ht="23.25" customHeight="1">
      <c r="A17" s="66"/>
      <c r="B17" s="363" t="s">
        <v>428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  <c r="O17" s="43"/>
      <c r="P17" s="43"/>
      <c r="Q17" s="43"/>
      <c r="R17" s="43"/>
      <c r="S17" s="43"/>
      <c r="T17" s="43"/>
      <c r="U17" s="43"/>
    </row>
    <row r="18" spans="1:23" s="4" customFormat="1" ht="33.75" customHeight="1">
      <c r="A18" s="5" t="s">
        <v>2</v>
      </c>
      <c r="B18" s="5" t="s">
        <v>4</v>
      </c>
      <c r="C18" s="5" t="s">
        <v>3</v>
      </c>
      <c r="D18" s="5" t="s">
        <v>150</v>
      </c>
      <c r="E18" s="5" t="s">
        <v>152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154</v>
      </c>
      <c r="O18" s="5" t="s">
        <v>11</v>
      </c>
      <c r="P18" s="5" t="s">
        <v>1</v>
      </c>
      <c r="Q18" s="27"/>
      <c r="R18" s="27"/>
      <c r="S18" s="27"/>
      <c r="T18" s="27"/>
      <c r="U18" s="27"/>
      <c r="V18" s="27"/>
      <c r="W18" s="27"/>
    </row>
    <row r="19" spans="1:23" ht="42" customHeight="1">
      <c r="A19" s="68">
        <v>60</v>
      </c>
      <c r="B19" s="14"/>
      <c r="C19" s="15">
        <v>1</v>
      </c>
      <c r="D19" s="2"/>
      <c r="E19" s="21" t="s">
        <v>153</v>
      </c>
      <c r="F19" s="73" t="s">
        <v>436</v>
      </c>
      <c r="G19" s="25" t="s">
        <v>183</v>
      </c>
      <c r="H19" s="19" t="s">
        <v>184</v>
      </c>
      <c r="I19" s="8">
        <v>136.9</v>
      </c>
      <c r="J19" s="3">
        <v>35</v>
      </c>
      <c r="K19" s="28" t="s">
        <v>361</v>
      </c>
      <c r="L19" s="16">
        <v>63</v>
      </c>
      <c r="M19" s="74">
        <f>SUM(L19*J19)</f>
        <v>2205</v>
      </c>
      <c r="N19" s="2">
        <f>SUM(M19/I19)</f>
        <v>16.106647187728267</v>
      </c>
      <c r="O19" s="7" t="s">
        <v>351</v>
      </c>
      <c r="P19" s="6" t="s">
        <v>19</v>
      </c>
      <c r="V19" s="67"/>
      <c r="W19" s="67"/>
    </row>
    <row r="20" spans="1:21" s="64" customFormat="1" ht="23.25" customHeight="1">
      <c r="A20" s="66"/>
      <c r="B20" s="345" t="s">
        <v>429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7"/>
      <c r="O20" s="43"/>
      <c r="P20" s="43"/>
      <c r="Q20" s="43"/>
      <c r="R20" s="43"/>
      <c r="S20" s="43"/>
      <c r="T20" s="43"/>
      <c r="U20" s="43"/>
    </row>
    <row r="21" spans="1:23" s="4" customFormat="1" ht="33.75" customHeight="1">
      <c r="A21" s="5" t="s">
        <v>2</v>
      </c>
      <c r="B21" s="5" t="s">
        <v>4</v>
      </c>
      <c r="C21" s="5" t="s">
        <v>3</v>
      </c>
      <c r="D21" s="5" t="s">
        <v>150</v>
      </c>
      <c r="E21" s="5" t="s">
        <v>152</v>
      </c>
      <c r="F21" s="5" t="s">
        <v>5</v>
      </c>
      <c r="G21" s="5" t="s">
        <v>0</v>
      </c>
      <c r="H21" s="5" t="s">
        <v>6</v>
      </c>
      <c r="I21" s="5" t="s">
        <v>20</v>
      </c>
      <c r="J21" s="5" t="s">
        <v>7</v>
      </c>
      <c r="K21" s="5" t="s">
        <v>8</v>
      </c>
      <c r="L21" s="5" t="s">
        <v>9</v>
      </c>
      <c r="M21" s="5" t="s">
        <v>10</v>
      </c>
      <c r="N21" s="5" t="s">
        <v>154</v>
      </c>
      <c r="O21" s="5" t="s">
        <v>11</v>
      </c>
      <c r="P21" s="5" t="s">
        <v>1</v>
      </c>
      <c r="Q21" s="27"/>
      <c r="R21" s="27"/>
      <c r="S21" s="27"/>
      <c r="T21" s="27"/>
      <c r="U21" s="27"/>
      <c r="V21" s="27"/>
      <c r="W21" s="27"/>
    </row>
    <row r="22" spans="1:23" ht="42" customHeight="1">
      <c r="A22" s="68">
        <v>61</v>
      </c>
      <c r="B22" s="14"/>
      <c r="C22" s="15">
        <v>1</v>
      </c>
      <c r="D22" s="2"/>
      <c r="E22" s="21" t="s">
        <v>153</v>
      </c>
      <c r="F22" s="63" t="s">
        <v>120</v>
      </c>
      <c r="G22" s="25" t="s">
        <v>109</v>
      </c>
      <c r="H22" s="19" t="s">
        <v>110</v>
      </c>
      <c r="I22" s="8">
        <v>49</v>
      </c>
      <c r="J22" s="3">
        <v>45</v>
      </c>
      <c r="K22" s="28" t="s">
        <v>118</v>
      </c>
      <c r="L22" s="85">
        <v>8</v>
      </c>
      <c r="M22" s="74">
        <f>SUM(L22*J22)</f>
        <v>360</v>
      </c>
      <c r="N22" s="2">
        <f>SUM(M22/I22)</f>
        <v>7.346938775510204</v>
      </c>
      <c r="O22" s="7" t="s">
        <v>363</v>
      </c>
      <c r="P22" s="6" t="s">
        <v>19</v>
      </c>
      <c r="V22" s="67"/>
      <c r="W22" s="67"/>
    </row>
    <row r="23" spans="1:21" s="64" customFormat="1" ht="23.25" customHeight="1">
      <c r="A23" s="66"/>
      <c r="B23" s="345" t="s">
        <v>430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7"/>
      <c r="O23" s="43"/>
      <c r="P23" s="43"/>
      <c r="Q23" s="43"/>
      <c r="R23" s="43"/>
      <c r="S23" s="43"/>
      <c r="T23" s="43"/>
      <c r="U23" s="43"/>
    </row>
    <row r="24" spans="1:23" s="4" customFormat="1" ht="33.75" customHeight="1">
      <c r="A24" s="5" t="s">
        <v>2</v>
      </c>
      <c r="B24" s="5" t="s">
        <v>4</v>
      </c>
      <c r="C24" s="5" t="s">
        <v>3</v>
      </c>
      <c r="D24" s="5" t="s">
        <v>150</v>
      </c>
      <c r="E24" s="5" t="s">
        <v>152</v>
      </c>
      <c r="F24" s="5" t="s">
        <v>5</v>
      </c>
      <c r="G24" s="5" t="s">
        <v>0</v>
      </c>
      <c r="H24" s="5" t="s">
        <v>6</v>
      </c>
      <c r="I24" s="5" t="s">
        <v>20</v>
      </c>
      <c r="J24" s="5" t="s">
        <v>7</v>
      </c>
      <c r="K24" s="5" t="s">
        <v>8</v>
      </c>
      <c r="L24" s="5" t="s">
        <v>9</v>
      </c>
      <c r="M24" s="5" t="s">
        <v>10</v>
      </c>
      <c r="N24" s="5" t="s">
        <v>154</v>
      </c>
      <c r="O24" s="5" t="s">
        <v>11</v>
      </c>
      <c r="P24" s="5" t="s">
        <v>1</v>
      </c>
      <c r="Q24" s="27"/>
      <c r="R24" s="27"/>
      <c r="S24" s="27"/>
      <c r="T24" s="27"/>
      <c r="U24" s="27"/>
      <c r="V24" s="27"/>
      <c r="W24" s="27"/>
    </row>
    <row r="25" spans="1:23" ht="42" customHeight="1">
      <c r="A25" s="68">
        <v>62</v>
      </c>
      <c r="B25" s="14"/>
      <c r="C25" s="15">
        <v>1</v>
      </c>
      <c r="D25" s="2">
        <v>12</v>
      </c>
      <c r="E25" s="93" t="s">
        <v>396</v>
      </c>
      <c r="F25" s="73" t="s">
        <v>28</v>
      </c>
      <c r="G25" s="25" t="s">
        <v>27</v>
      </c>
      <c r="H25" s="19" t="s">
        <v>129</v>
      </c>
      <c r="I25" s="8">
        <v>61.6</v>
      </c>
      <c r="J25" s="3">
        <v>45</v>
      </c>
      <c r="K25" s="28" t="s">
        <v>117</v>
      </c>
      <c r="L25" s="85">
        <v>54</v>
      </c>
      <c r="M25" s="74">
        <f>SUM(L25*J25)</f>
        <v>2430</v>
      </c>
      <c r="N25" s="2">
        <f>SUM(M25/I25)</f>
        <v>39.44805194805195</v>
      </c>
      <c r="O25" s="7" t="s">
        <v>366</v>
      </c>
      <c r="P25" s="6" t="s">
        <v>13</v>
      </c>
      <c r="V25" s="67"/>
      <c r="W25" s="67"/>
    </row>
    <row r="26" spans="1:23" ht="42" customHeight="1">
      <c r="A26" s="68">
        <v>63</v>
      </c>
      <c r="B26" s="14"/>
      <c r="C26" s="15">
        <v>2</v>
      </c>
      <c r="D26" s="2"/>
      <c r="E26" s="21" t="s">
        <v>153</v>
      </c>
      <c r="F26" s="63" t="s">
        <v>120</v>
      </c>
      <c r="G26" s="25" t="s">
        <v>109</v>
      </c>
      <c r="H26" s="19" t="s">
        <v>110</v>
      </c>
      <c r="I26" s="8">
        <v>49</v>
      </c>
      <c r="J26" s="3">
        <v>45</v>
      </c>
      <c r="K26" s="28" t="s">
        <v>118</v>
      </c>
      <c r="L26" s="16">
        <v>8</v>
      </c>
      <c r="M26" s="74">
        <f>SUM(L26*J26)</f>
        <v>360</v>
      </c>
      <c r="N26" s="2">
        <f>SUM(M26/I26)</f>
        <v>7.346938775510204</v>
      </c>
      <c r="O26" s="7" t="s">
        <v>351</v>
      </c>
      <c r="P26" s="6" t="s">
        <v>19</v>
      </c>
      <c r="V26" s="67"/>
      <c r="W26" s="67"/>
    </row>
    <row r="27" spans="1:21" s="64" customFormat="1" ht="23.25" customHeight="1">
      <c r="A27" s="66"/>
      <c r="B27" s="345" t="s">
        <v>431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7"/>
      <c r="O27" s="43"/>
      <c r="P27" s="43"/>
      <c r="Q27" s="43"/>
      <c r="R27" s="43"/>
      <c r="S27" s="43"/>
      <c r="T27" s="43"/>
      <c r="U27" s="43"/>
    </row>
    <row r="28" spans="1:23" s="4" customFormat="1" ht="33.75" customHeight="1">
      <c r="A28" s="5" t="s">
        <v>2</v>
      </c>
      <c r="B28" s="5" t="s">
        <v>4</v>
      </c>
      <c r="C28" s="5" t="s">
        <v>3</v>
      </c>
      <c r="D28" s="5" t="s">
        <v>150</v>
      </c>
      <c r="E28" s="5" t="s">
        <v>152</v>
      </c>
      <c r="F28" s="5" t="s">
        <v>5</v>
      </c>
      <c r="G28" s="5" t="s">
        <v>0</v>
      </c>
      <c r="H28" s="5" t="s">
        <v>6</v>
      </c>
      <c r="I28" s="5" t="s">
        <v>20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154</v>
      </c>
      <c r="O28" s="5" t="s">
        <v>11</v>
      </c>
      <c r="P28" s="5" t="s">
        <v>1</v>
      </c>
      <c r="Q28" s="27"/>
      <c r="R28" s="27"/>
      <c r="S28" s="27"/>
      <c r="T28" s="27"/>
      <c r="U28" s="27"/>
      <c r="V28" s="27"/>
      <c r="W28" s="27"/>
    </row>
    <row r="29" spans="1:23" ht="42" customHeight="1">
      <c r="A29" s="68">
        <v>64</v>
      </c>
      <c r="B29" s="14"/>
      <c r="C29" s="15">
        <v>1</v>
      </c>
      <c r="D29" s="2"/>
      <c r="E29" s="21" t="s">
        <v>153</v>
      </c>
      <c r="F29" s="73" t="s">
        <v>25</v>
      </c>
      <c r="G29" s="25" t="s">
        <v>24</v>
      </c>
      <c r="H29" s="19" t="s">
        <v>244</v>
      </c>
      <c r="I29" s="8">
        <v>58.8</v>
      </c>
      <c r="J29" s="3">
        <v>55</v>
      </c>
      <c r="K29" s="28" t="s">
        <v>239</v>
      </c>
      <c r="L29" s="85">
        <v>19</v>
      </c>
      <c r="M29" s="74">
        <f>SUM(L29*J29)</f>
        <v>1045</v>
      </c>
      <c r="N29" s="2">
        <f>SUM(M29/I29)</f>
        <v>17.772108843537417</v>
      </c>
      <c r="O29" s="7" t="s">
        <v>367</v>
      </c>
      <c r="P29" s="6" t="s">
        <v>26</v>
      </c>
      <c r="V29" s="67"/>
      <c r="W29" s="67"/>
    </row>
    <row r="30" spans="1:23" ht="42" customHeight="1">
      <c r="A30" s="68">
        <v>65</v>
      </c>
      <c r="B30" s="14"/>
      <c r="C30" s="15">
        <v>2</v>
      </c>
      <c r="D30" s="2"/>
      <c r="E30" s="21" t="s">
        <v>153</v>
      </c>
      <c r="F30" s="73" t="s">
        <v>50</v>
      </c>
      <c r="G30" s="25" t="s">
        <v>48</v>
      </c>
      <c r="H30" s="19" t="s">
        <v>49</v>
      </c>
      <c r="I30" s="8">
        <v>93.85</v>
      </c>
      <c r="J30" s="3">
        <v>55</v>
      </c>
      <c r="K30" s="28" t="s">
        <v>51</v>
      </c>
      <c r="L30" s="85">
        <v>24</v>
      </c>
      <c r="M30" s="74">
        <f>SUM(L30*J30)</f>
        <v>1320</v>
      </c>
      <c r="N30" s="2">
        <f>SUM(M30/I30)</f>
        <v>14.064997336174748</v>
      </c>
      <c r="O30" s="7" t="s">
        <v>364</v>
      </c>
      <c r="P30" s="6" t="s">
        <v>52</v>
      </c>
      <c r="V30" s="67"/>
      <c r="W30" s="67"/>
    </row>
    <row r="31" spans="1:25" s="240" customFormat="1" ht="24" customHeight="1">
      <c r="A31" s="288" t="s">
        <v>1011</v>
      </c>
      <c r="B31" s="288"/>
      <c r="C31" s="288"/>
      <c r="D31" s="288"/>
      <c r="E31" s="288"/>
      <c r="F31" s="288"/>
      <c r="G31" s="288"/>
      <c r="H31" s="288"/>
      <c r="I31" s="289"/>
      <c r="J31" s="289"/>
      <c r="K31" s="289"/>
      <c r="L31" s="262"/>
      <c r="M31" s="262"/>
      <c r="N31" s="262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</row>
    <row r="32" spans="1:25" s="240" customFormat="1" ht="24" customHeight="1">
      <c r="A32" s="290" t="s">
        <v>1012</v>
      </c>
      <c r="B32" s="291"/>
      <c r="C32" s="291"/>
      <c r="D32" s="292"/>
      <c r="E32" s="264" t="s">
        <v>1017</v>
      </c>
      <c r="F32" s="290" t="s">
        <v>934</v>
      </c>
      <c r="G32" s="292"/>
      <c r="H32" s="293" t="s">
        <v>720</v>
      </c>
      <c r="I32" s="294"/>
      <c r="J32" s="290" t="s">
        <v>1016</v>
      </c>
      <c r="K32" s="292"/>
      <c r="L32" s="265"/>
      <c r="M32" s="266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42"/>
      <c r="Y32" s="242"/>
    </row>
    <row r="33" spans="1:25" s="240" customFormat="1" ht="24" customHeight="1">
      <c r="A33" s="290" t="s">
        <v>1014</v>
      </c>
      <c r="B33" s="291"/>
      <c r="C33" s="291"/>
      <c r="D33" s="292"/>
      <c r="E33" s="264" t="s">
        <v>16</v>
      </c>
      <c r="F33" s="290" t="s">
        <v>19</v>
      </c>
      <c r="G33" s="292"/>
      <c r="H33" s="293" t="s">
        <v>1015</v>
      </c>
      <c r="I33" s="294"/>
      <c r="J33" s="290" t="s">
        <v>1016</v>
      </c>
      <c r="K33" s="292"/>
      <c r="L33" s="265"/>
      <c r="M33" s="266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42"/>
      <c r="Y33" s="242"/>
    </row>
    <row r="34" spans="1:25" s="240" customFormat="1" ht="24" customHeight="1">
      <c r="A34" s="290" t="s">
        <v>1014</v>
      </c>
      <c r="B34" s="291"/>
      <c r="C34" s="291"/>
      <c r="D34" s="292"/>
      <c r="E34" s="264" t="s">
        <v>1045</v>
      </c>
      <c r="F34" s="295" t="s">
        <v>1025</v>
      </c>
      <c r="G34" s="295"/>
      <c r="H34" s="296" t="s">
        <v>1015</v>
      </c>
      <c r="I34" s="296"/>
      <c r="J34" s="295" t="s">
        <v>1016</v>
      </c>
      <c r="K34" s="297"/>
      <c r="L34" s="265"/>
      <c r="M34" s="266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42"/>
      <c r="Y34" s="242"/>
    </row>
    <row r="35" spans="1:25" s="240" customFormat="1" ht="24" customHeight="1">
      <c r="A35" s="290" t="s">
        <v>1014</v>
      </c>
      <c r="B35" s="291"/>
      <c r="C35" s="291"/>
      <c r="D35" s="292"/>
      <c r="E35" s="264" t="s">
        <v>494</v>
      </c>
      <c r="F35" s="290" t="s">
        <v>471</v>
      </c>
      <c r="G35" s="292"/>
      <c r="H35" s="293" t="s">
        <v>1028</v>
      </c>
      <c r="I35" s="294"/>
      <c r="J35" s="290" t="s">
        <v>1018</v>
      </c>
      <c r="K35" s="292"/>
      <c r="L35" s="265"/>
      <c r="M35" s="266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42"/>
      <c r="Y35" s="242"/>
    </row>
    <row r="36" spans="1:25" s="240" customFormat="1" ht="24" customHeight="1">
      <c r="A36" s="290" t="s">
        <v>1014</v>
      </c>
      <c r="B36" s="291"/>
      <c r="C36" s="291"/>
      <c r="D36" s="292"/>
      <c r="E36" s="270" t="s">
        <v>1044</v>
      </c>
      <c r="F36" s="298" t="s">
        <v>1032</v>
      </c>
      <c r="G36" s="299"/>
      <c r="H36" s="300" t="s">
        <v>1015</v>
      </c>
      <c r="I36" s="301"/>
      <c r="J36" s="298" t="s">
        <v>1013</v>
      </c>
      <c r="K36" s="299"/>
      <c r="L36" s="265"/>
      <c r="M36" s="266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42"/>
      <c r="Y36" s="242"/>
    </row>
    <row r="37" spans="1:25" s="240" customFormat="1" ht="24" customHeight="1">
      <c r="A37" s="290" t="s">
        <v>1014</v>
      </c>
      <c r="B37" s="291"/>
      <c r="C37" s="291"/>
      <c r="D37" s="292"/>
      <c r="E37" s="264" t="s">
        <v>1030</v>
      </c>
      <c r="F37" s="290" t="s">
        <v>1031</v>
      </c>
      <c r="G37" s="292"/>
      <c r="H37" s="293" t="s">
        <v>1015</v>
      </c>
      <c r="I37" s="294"/>
      <c r="J37" s="290" t="s">
        <v>1019</v>
      </c>
      <c r="K37" s="292"/>
      <c r="L37" s="265"/>
      <c r="M37" s="266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42"/>
      <c r="Y37" s="242"/>
    </row>
    <row r="38" spans="1:25" s="240" customFormat="1" ht="24" customHeight="1">
      <c r="A38" s="290" t="s">
        <v>1014</v>
      </c>
      <c r="B38" s="291"/>
      <c r="C38" s="291"/>
      <c r="D38" s="292"/>
      <c r="E38" s="264" t="s">
        <v>541</v>
      </c>
      <c r="F38" s="290" t="s">
        <v>1026</v>
      </c>
      <c r="G38" s="292"/>
      <c r="H38" s="293" t="s">
        <v>1028</v>
      </c>
      <c r="I38" s="294"/>
      <c r="J38" s="290" t="s">
        <v>1019</v>
      </c>
      <c r="K38" s="292"/>
      <c r="L38" s="265"/>
      <c r="M38" s="266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42"/>
      <c r="Y38" s="242"/>
    </row>
    <row r="39" spans="1:25" s="240" customFormat="1" ht="24" customHeight="1">
      <c r="A39" s="290" t="s">
        <v>1014</v>
      </c>
      <c r="B39" s="291"/>
      <c r="C39" s="291"/>
      <c r="D39" s="292"/>
      <c r="E39" s="264" t="s">
        <v>35</v>
      </c>
      <c r="F39" s="295" t="s">
        <v>1047</v>
      </c>
      <c r="G39" s="295"/>
      <c r="H39" s="296" t="s">
        <v>1048</v>
      </c>
      <c r="I39" s="296"/>
      <c r="J39" s="295" t="s">
        <v>1019</v>
      </c>
      <c r="K39" s="297"/>
      <c r="L39" s="265"/>
      <c r="M39" s="266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42"/>
      <c r="Y39" s="242"/>
    </row>
    <row r="40" spans="1:25" s="240" customFormat="1" ht="24" customHeight="1">
      <c r="A40" s="290" t="s">
        <v>1020</v>
      </c>
      <c r="B40" s="291"/>
      <c r="C40" s="291"/>
      <c r="D40" s="292"/>
      <c r="E40" s="264" t="s">
        <v>143</v>
      </c>
      <c r="F40" s="295" t="s">
        <v>108</v>
      </c>
      <c r="G40" s="295"/>
      <c r="H40" s="296" t="s">
        <v>1046</v>
      </c>
      <c r="I40" s="296"/>
      <c r="J40" s="295" t="s">
        <v>1019</v>
      </c>
      <c r="K40" s="297"/>
      <c r="L40" s="265"/>
      <c r="M40" s="266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42"/>
      <c r="Y40" s="242"/>
    </row>
    <row r="41" spans="1:25" s="240" customFormat="1" ht="24" customHeight="1">
      <c r="A41" s="290" t="s">
        <v>1020</v>
      </c>
      <c r="B41" s="291"/>
      <c r="C41" s="291"/>
      <c r="D41" s="292"/>
      <c r="E41" s="270" t="s">
        <v>71</v>
      </c>
      <c r="F41" s="298" t="s">
        <v>217</v>
      </c>
      <c r="G41" s="299"/>
      <c r="H41" s="300" t="s">
        <v>720</v>
      </c>
      <c r="I41" s="301"/>
      <c r="J41" s="298" t="s">
        <v>1021</v>
      </c>
      <c r="K41" s="299"/>
      <c r="L41" s="265"/>
      <c r="M41" s="266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42"/>
      <c r="Y41" s="242"/>
    </row>
    <row r="42" spans="1:25" s="240" customFormat="1" ht="24" customHeight="1">
      <c r="A42" s="290" t="s">
        <v>1020</v>
      </c>
      <c r="B42" s="291"/>
      <c r="C42" s="291"/>
      <c r="D42" s="292"/>
      <c r="E42" s="264" t="s">
        <v>1049</v>
      </c>
      <c r="F42" s="295" t="s">
        <v>1050</v>
      </c>
      <c r="G42" s="295"/>
      <c r="H42" s="296" t="s">
        <v>1015</v>
      </c>
      <c r="I42" s="296"/>
      <c r="J42" s="295" t="s">
        <v>1021</v>
      </c>
      <c r="K42" s="297"/>
      <c r="L42" s="265"/>
      <c r="M42" s="266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42"/>
      <c r="Y42" s="242"/>
    </row>
    <row r="43" spans="1:25" s="240" customFormat="1" ht="24" customHeight="1">
      <c r="A43" s="290" t="s">
        <v>1020</v>
      </c>
      <c r="B43" s="291"/>
      <c r="C43" s="291"/>
      <c r="D43" s="292"/>
      <c r="E43" s="264" t="s">
        <v>1030</v>
      </c>
      <c r="F43" s="290" t="s">
        <v>1031</v>
      </c>
      <c r="G43" s="292"/>
      <c r="H43" s="293" t="s">
        <v>1015</v>
      </c>
      <c r="I43" s="294"/>
      <c r="J43" s="290" t="s">
        <v>1019</v>
      </c>
      <c r="K43" s="292"/>
      <c r="L43" s="265"/>
      <c r="M43" s="266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42"/>
      <c r="Y43" s="242"/>
    </row>
    <row r="44" spans="1:25" s="240" customFormat="1" ht="24" customHeight="1">
      <c r="A44" s="290" t="s">
        <v>1020</v>
      </c>
      <c r="B44" s="291"/>
      <c r="C44" s="291"/>
      <c r="D44" s="292"/>
      <c r="E44" s="264" t="s">
        <v>552</v>
      </c>
      <c r="F44" s="290" t="s">
        <v>1029</v>
      </c>
      <c r="G44" s="292"/>
      <c r="H44" s="293" t="s">
        <v>1015</v>
      </c>
      <c r="I44" s="294"/>
      <c r="J44" s="290" t="s">
        <v>1019</v>
      </c>
      <c r="K44" s="292"/>
      <c r="L44" s="265"/>
      <c r="M44" s="266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42"/>
      <c r="Y44" s="242"/>
    </row>
    <row r="45" spans="1:25" s="240" customFormat="1" ht="24" customHeight="1">
      <c r="A45" s="290" t="s">
        <v>1020</v>
      </c>
      <c r="B45" s="291"/>
      <c r="C45" s="291"/>
      <c r="D45" s="292"/>
      <c r="E45" s="264" t="s">
        <v>1039</v>
      </c>
      <c r="F45" s="295" t="s">
        <v>1040</v>
      </c>
      <c r="G45" s="295"/>
      <c r="H45" s="296" t="s">
        <v>1015</v>
      </c>
      <c r="I45" s="296"/>
      <c r="J45" s="295" t="s">
        <v>1021</v>
      </c>
      <c r="K45" s="297"/>
      <c r="L45" s="265"/>
      <c r="M45" s="266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42"/>
      <c r="Y45" s="242"/>
    </row>
    <row r="46" spans="1:25" s="240" customFormat="1" ht="24" customHeight="1">
      <c r="A46" s="290" t="s">
        <v>1020</v>
      </c>
      <c r="B46" s="291"/>
      <c r="C46" s="291"/>
      <c r="D46" s="292"/>
      <c r="E46" s="264" t="s">
        <v>467</v>
      </c>
      <c r="F46" s="290" t="s">
        <v>1027</v>
      </c>
      <c r="G46" s="292"/>
      <c r="H46" s="293" t="s">
        <v>1028</v>
      </c>
      <c r="I46" s="294"/>
      <c r="J46" s="290" t="s">
        <v>1021</v>
      </c>
      <c r="K46" s="292"/>
      <c r="L46" s="265"/>
      <c r="M46" s="266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42"/>
      <c r="Y46" s="242"/>
    </row>
    <row r="47" spans="1:25" s="240" customFormat="1" ht="24" customHeight="1">
      <c r="A47" s="290" t="s">
        <v>1022</v>
      </c>
      <c r="B47" s="291"/>
      <c r="C47" s="291"/>
      <c r="D47" s="292"/>
      <c r="E47" s="264" t="s">
        <v>1037</v>
      </c>
      <c r="F47" s="290" t="s">
        <v>1038</v>
      </c>
      <c r="G47" s="292"/>
      <c r="H47" s="293" t="s">
        <v>1015</v>
      </c>
      <c r="I47" s="294"/>
      <c r="J47" s="290" t="s">
        <v>1021</v>
      </c>
      <c r="K47" s="292"/>
      <c r="L47" s="265"/>
      <c r="M47" s="266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42"/>
      <c r="Y47" s="242"/>
    </row>
    <row r="48" spans="1:25" s="240" customFormat="1" ht="24" customHeight="1">
      <c r="A48" s="290" t="s">
        <v>1023</v>
      </c>
      <c r="B48" s="291"/>
      <c r="C48" s="291"/>
      <c r="D48" s="292"/>
      <c r="E48" s="264" t="s">
        <v>1017</v>
      </c>
      <c r="F48" s="290" t="s">
        <v>934</v>
      </c>
      <c r="G48" s="292"/>
      <c r="H48" s="293" t="s">
        <v>720</v>
      </c>
      <c r="I48" s="294"/>
      <c r="J48" s="290" t="s">
        <v>1016</v>
      </c>
      <c r="K48" s="292"/>
      <c r="L48" s="265"/>
      <c r="M48" s="26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42"/>
      <c r="Y48" s="242"/>
    </row>
    <row r="49" spans="1:25" s="240" customFormat="1" ht="24" customHeight="1">
      <c r="A49" s="290" t="s">
        <v>1023</v>
      </c>
      <c r="B49" s="291"/>
      <c r="C49" s="291"/>
      <c r="D49" s="292"/>
      <c r="E49" s="264" t="s">
        <v>1041</v>
      </c>
      <c r="F49" s="295" t="s">
        <v>1042</v>
      </c>
      <c r="G49" s="295"/>
      <c r="H49" s="296" t="s">
        <v>1015</v>
      </c>
      <c r="I49" s="296"/>
      <c r="J49" s="295" t="s">
        <v>1021</v>
      </c>
      <c r="K49" s="297"/>
      <c r="L49" s="265"/>
      <c r="M49" s="266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42"/>
      <c r="Y49" s="242"/>
    </row>
    <row r="50" spans="1:25" s="240" customFormat="1" ht="24" customHeight="1">
      <c r="A50" s="290" t="s">
        <v>1035</v>
      </c>
      <c r="B50" s="291"/>
      <c r="C50" s="291"/>
      <c r="D50" s="292"/>
      <c r="E50" s="267"/>
      <c r="F50" s="290" t="s">
        <v>1036</v>
      </c>
      <c r="G50" s="292"/>
      <c r="H50" s="293" t="s">
        <v>720</v>
      </c>
      <c r="I50" s="294"/>
      <c r="J50" s="290" t="s">
        <v>1024</v>
      </c>
      <c r="K50" s="292"/>
      <c r="L50" s="265"/>
      <c r="M50" s="266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42"/>
      <c r="Y50" s="242"/>
    </row>
    <row r="51" spans="1:25" s="240" customFormat="1" ht="24" customHeight="1">
      <c r="A51" s="290" t="s">
        <v>1033</v>
      </c>
      <c r="B51" s="291"/>
      <c r="C51" s="291"/>
      <c r="D51" s="292"/>
      <c r="E51" s="264" t="s">
        <v>1043</v>
      </c>
      <c r="F51" s="295" t="s">
        <v>1034</v>
      </c>
      <c r="G51" s="295"/>
      <c r="H51" s="296" t="s">
        <v>720</v>
      </c>
      <c r="I51" s="296"/>
      <c r="J51" s="295" t="s">
        <v>1021</v>
      </c>
      <c r="K51" s="297"/>
      <c r="L51" s="268"/>
      <c r="M51" s="266"/>
      <c r="N51" s="269"/>
      <c r="O51" s="265"/>
      <c r="P51" s="265"/>
      <c r="Q51" s="265"/>
      <c r="R51" s="265"/>
      <c r="S51" s="265"/>
      <c r="T51" s="265"/>
      <c r="U51" s="265"/>
      <c r="V51" s="265"/>
      <c r="W51" s="265"/>
      <c r="X51" s="242"/>
      <c r="Y51" s="242"/>
    </row>
  </sheetData>
  <sheetProtection/>
  <mergeCells count="93">
    <mergeCell ref="A50:D50"/>
    <mergeCell ref="F50:G50"/>
    <mergeCell ref="H50:I50"/>
    <mergeCell ref="J50:K50"/>
    <mergeCell ref="A51:D51"/>
    <mergeCell ref="F51:G51"/>
    <mergeCell ref="H51:I51"/>
    <mergeCell ref="J51:K51"/>
    <mergeCell ref="A48:D48"/>
    <mergeCell ref="F48:G48"/>
    <mergeCell ref="H48:I48"/>
    <mergeCell ref="J48:K48"/>
    <mergeCell ref="A49:D49"/>
    <mergeCell ref="F49:G49"/>
    <mergeCell ref="H49:I49"/>
    <mergeCell ref="J49:K49"/>
    <mergeCell ref="A46:D46"/>
    <mergeCell ref="F46:G46"/>
    <mergeCell ref="H46:I46"/>
    <mergeCell ref="J46:K46"/>
    <mergeCell ref="A47:D47"/>
    <mergeCell ref="F47:G47"/>
    <mergeCell ref="H47:I47"/>
    <mergeCell ref="J47:K47"/>
    <mergeCell ref="A44:D44"/>
    <mergeCell ref="F44:G44"/>
    <mergeCell ref="H44:I44"/>
    <mergeCell ref="J44:K44"/>
    <mergeCell ref="A45:D45"/>
    <mergeCell ref="F45:G45"/>
    <mergeCell ref="H45:I45"/>
    <mergeCell ref="J45:K45"/>
    <mergeCell ref="A42:D42"/>
    <mergeCell ref="F42:G42"/>
    <mergeCell ref="H42:I42"/>
    <mergeCell ref="J42:K42"/>
    <mergeCell ref="A43:D43"/>
    <mergeCell ref="F43:G43"/>
    <mergeCell ref="H43:I43"/>
    <mergeCell ref="J43:K43"/>
    <mergeCell ref="A40:D40"/>
    <mergeCell ref="F40:G40"/>
    <mergeCell ref="H40:I40"/>
    <mergeCell ref="J40:K40"/>
    <mergeCell ref="A41:D41"/>
    <mergeCell ref="F41:G41"/>
    <mergeCell ref="H41:I41"/>
    <mergeCell ref="J41:K41"/>
    <mergeCell ref="A38:D38"/>
    <mergeCell ref="F38:G38"/>
    <mergeCell ref="H38:I38"/>
    <mergeCell ref="J38:K38"/>
    <mergeCell ref="A39:D39"/>
    <mergeCell ref="F39:G39"/>
    <mergeCell ref="H39:I39"/>
    <mergeCell ref="J39:K39"/>
    <mergeCell ref="A36:D36"/>
    <mergeCell ref="F36:G36"/>
    <mergeCell ref="H36:I36"/>
    <mergeCell ref="J36:K36"/>
    <mergeCell ref="A37:D37"/>
    <mergeCell ref="F37:G37"/>
    <mergeCell ref="H37:I37"/>
    <mergeCell ref="J37:K37"/>
    <mergeCell ref="A34:D34"/>
    <mergeCell ref="F34:G34"/>
    <mergeCell ref="H34:I34"/>
    <mergeCell ref="J34:K34"/>
    <mergeCell ref="A35:D35"/>
    <mergeCell ref="F35:G35"/>
    <mergeCell ref="H35:I35"/>
    <mergeCell ref="J35:K35"/>
    <mergeCell ref="A31:K31"/>
    <mergeCell ref="A32:D32"/>
    <mergeCell ref="F32:G32"/>
    <mergeCell ref="H32:I32"/>
    <mergeCell ref="J32:K32"/>
    <mergeCell ref="A33:D33"/>
    <mergeCell ref="F33:G33"/>
    <mergeCell ref="H33:I33"/>
    <mergeCell ref="J33:K33"/>
    <mergeCell ref="B20:N20"/>
    <mergeCell ref="B23:N23"/>
    <mergeCell ref="B27:N27"/>
    <mergeCell ref="B6:N6"/>
    <mergeCell ref="B10:N10"/>
    <mergeCell ref="B14:N14"/>
    <mergeCell ref="A1:P1"/>
    <mergeCell ref="A2:P2"/>
    <mergeCell ref="A3:P3"/>
    <mergeCell ref="A4:P4"/>
    <mergeCell ref="A5:P5"/>
    <mergeCell ref="B17:N17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7"/>
  <sheetViews>
    <sheetView zoomScale="70" zoomScaleNormal="70" zoomScalePageLayoutView="0" workbookViewId="0" topLeftCell="A85">
      <selection activeCell="M105" sqref="M105"/>
    </sheetView>
  </sheetViews>
  <sheetFormatPr defaultColWidth="9.140625" defaultRowHeight="15"/>
  <cols>
    <col min="1" max="1" width="6.57421875" style="65" customWidth="1"/>
    <col min="2" max="2" width="7.7109375" style="70" customWidth="1"/>
    <col min="3" max="3" width="9.8515625" style="71" customWidth="1"/>
    <col min="4" max="4" width="9.8515625" style="70" customWidth="1"/>
    <col min="5" max="5" width="20.8515625" style="70" customWidth="1"/>
    <col min="6" max="6" width="9.8515625" style="24" customWidth="1"/>
    <col min="7" max="7" width="27.8515625" style="11" customWidth="1"/>
    <col min="8" max="8" width="21.7109375" style="72" customWidth="1"/>
    <col min="9" max="9" width="10.7109375" style="70" customWidth="1"/>
    <col min="10" max="10" width="8.421875" style="70" customWidth="1"/>
    <col min="11" max="11" width="36.00390625" style="69" customWidth="1"/>
    <col min="12" max="12" width="11.7109375" style="65" customWidth="1"/>
    <col min="13" max="13" width="12.00390625" style="65" customWidth="1"/>
    <col min="14" max="14" width="12.28125" style="65" customWidth="1"/>
    <col min="15" max="15" width="26.140625" style="67" customWidth="1"/>
    <col min="16" max="16" width="19.140625" style="67" customWidth="1"/>
    <col min="17" max="17" width="18.421875" style="67" customWidth="1"/>
    <col min="18" max="18" width="27.7109375" style="67" customWidth="1"/>
    <col min="19" max="19" width="23.00390625" style="67" customWidth="1"/>
    <col min="20" max="20" width="16.7109375" style="67" customWidth="1"/>
    <col min="21" max="21" width="9.140625" style="67" customWidth="1"/>
    <col min="22" max="16384" width="9.140625" style="65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1" s="64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43"/>
      <c r="R4" s="43"/>
      <c r="S4" s="43"/>
      <c r="T4" s="43"/>
      <c r="U4" s="43"/>
    </row>
    <row r="5" spans="1:14" ht="24" customHeight="1">
      <c r="A5" s="66"/>
      <c r="B5" s="345" t="s">
        <v>402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6"/>
    </row>
    <row r="6" spans="1:23" s="4" customFormat="1" ht="33.75" customHeight="1">
      <c r="A6" s="5" t="s">
        <v>2</v>
      </c>
      <c r="B6" s="5" t="s">
        <v>4</v>
      </c>
      <c r="C6" s="5" t="s">
        <v>3</v>
      </c>
      <c r="D6" s="5" t="s">
        <v>150</v>
      </c>
      <c r="E6" s="5" t="s">
        <v>152</v>
      </c>
      <c r="F6" s="5" t="s">
        <v>5</v>
      </c>
      <c r="G6" s="5" t="s">
        <v>0</v>
      </c>
      <c r="H6" s="5" t="s">
        <v>6</v>
      </c>
      <c r="I6" s="5" t="s">
        <v>20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154</v>
      </c>
      <c r="O6" s="5" t="s">
        <v>11</v>
      </c>
      <c r="P6" s="5" t="s">
        <v>1</v>
      </c>
      <c r="Q6" s="27"/>
      <c r="R6" s="27"/>
      <c r="S6" s="27"/>
      <c r="T6" s="27"/>
      <c r="U6" s="27"/>
      <c r="V6" s="27"/>
      <c r="W6" s="27"/>
    </row>
    <row r="7" spans="1:23" ht="42" customHeight="1">
      <c r="A7" s="68">
        <v>66</v>
      </c>
      <c r="B7" s="14"/>
      <c r="C7" s="15">
        <v>1</v>
      </c>
      <c r="D7" s="2"/>
      <c r="E7" s="21" t="s">
        <v>153</v>
      </c>
      <c r="F7" s="73" t="s">
        <v>158</v>
      </c>
      <c r="G7" s="25" t="s">
        <v>155</v>
      </c>
      <c r="H7" s="19" t="s">
        <v>156</v>
      </c>
      <c r="I7" s="8">
        <v>89.6</v>
      </c>
      <c r="J7" s="3">
        <v>55</v>
      </c>
      <c r="K7" s="28" t="s">
        <v>157</v>
      </c>
      <c r="L7" s="85">
        <v>103</v>
      </c>
      <c r="M7" s="74">
        <f>55*L7</f>
        <v>5665</v>
      </c>
      <c r="N7" s="2">
        <f>M7/I7</f>
        <v>63.22544642857143</v>
      </c>
      <c r="O7" s="84" t="s">
        <v>383</v>
      </c>
      <c r="P7" s="6" t="s">
        <v>159</v>
      </c>
      <c r="V7" s="67"/>
      <c r="W7" s="67"/>
    </row>
    <row r="8" spans="1:23" ht="42" customHeight="1">
      <c r="A8" s="68">
        <v>67</v>
      </c>
      <c r="B8" s="14"/>
      <c r="C8" s="15">
        <v>2</v>
      </c>
      <c r="D8" s="2"/>
      <c r="E8" s="21" t="s">
        <v>153</v>
      </c>
      <c r="F8" s="73" t="s">
        <v>64</v>
      </c>
      <c r="G8" s="25" t="s">
        <v>65</v>
      </c>
      <c r="H8" s="19" t="s">
        <v>66</v>
      </c>
      <c r="I8" s="8">
        <v>77.9</v>
      </c>
      <c r="J8" s="3">
        <v>55</v>
      </c>
      <c r="K8" s="28" t="s">
        <v>384</v>
      </c>
      <c r="L8" s="16">
        <v>71</v>
      </c>
      <c r="M8" s="74">
        <f>55*L8</f>
        <v>3905</v>
      </c>
      <c r="N8" s="2">
        <f>M8/I8</f>
        <v>50.12836970474967</v>
      </c>
      <c r="O8" s="84" t="s">
        <v>41</v>
      </c>
      <c r="P8" s="6" t="s">
        <v>115</v>
      </c>
      <c r="V8" s="67"/>
      <c r="W8" s="67"/>
    </row>
    <row r="9" spans="1:23" ht="42" customHeight="1">
      <c r="A9" s="150">
        <v>68</v>
      </c>
      <c r="B9" s="14"/>
      <c r="C9" s="15">
        <v>3</v>
      </c>
      <c r="D9" s="2"/>
      <c r="E9" s="21" t="s">
        <v>153</v>
      </c>
      <c r="F9" s="63" t="s">
        <v>381</v>
      </c>
      <c r="G9" s="25" t="s">
        <v>288</v>
      </c>
      <c r="H9" s="19" t="s">
        <v>324</v>
      </c>
      <c r="I9" s="8">
        <v>65.4</v>
      </c>
      <c r="J9" s="3">
        <v>55</v>
      </c>
      <c r="K9" s="28" t="s">
        <v>164</v>
      </c>
      <c r="L9" s="16">
        <v>57</v>
      </c>
      <c r="M9" s="74">
        <f>55*L9</f>
        <v>3135</v>
      </c>
      <c r="N9" s="2">
        <f>M9/I9</f>
        <v>47.93577981651376</v>
      </c>
      <c r="O9" s="177" t="s">
        <v>41</v>
      </c>
      <c r="P9" s="6" t="s">
        <v>345</v>
      </c>
      <c r="V9" s="67"/>
      <c r="W9" s="67"/>
    </row>
    <row r="10" spans="1:23" ht="42" customHeight="1">
      <c r="A10" s="150">
        <v>69</v>
      </c>
      <c r="B10" s="14"/>
      <c r="C10" s="15">
        <v>4</v>
      </c>
      <c r="D10" s="2"/>
      <c r="E10" s="21" t="s">
        <v>153</v>
      </c>
      <c r="F10" s="63" t="s">
        <v>385</v>
      </c>
      <c r="G10" s="25" t="s">
        <v>127</v>
      </c>
      <c r="H10" s="19" t="s">
        <v>128</v>
      </c>
      <c r="I10" s="8">
        <v>97</v>
      </c>
      <c r="J10" s="3">
        <v>55</v>
      </c>
      <c r="K10" s="28" t="s">
        <v>452</v>
      </c>
      <c r="L10" s="16">
        <v>81</v>
      </c>
      <c r="M10" s="74">
        <f>55*L10</f>
        <v>4455</v>
      </c>
      <c r="N10" s="2">
        <f>M10/I10</f>
        <v>45.92783505154639</v>
      </c>
      <c r="O10" s="84" t="s">
        <v>41</v>
      </c>
      <c r="P10" s="6" t="s">
        <v>32</v>
      </c>
      <c r="V10" s="67"/>
      <c r="W10" s="67"/>
    </row>
    <row r="11" spans="1:23" ht="42" customHeight="1">
      <c r="A11" s="150">
        <v>70</v>
      </c>
      <c r="B11" s="14"/>
      <c r="C11" s="15">
        <v>5</v>
      </c>
      <c r="D11" s="2"/>
      <c r="E11" s="21" t="s">
        <v>153</v>
      </c>
      <c r="F11" s="63" t="s">
        <v>107</v>
      </c>
      <c r="G11" s="25" t="s">
        <v>92</v>
      </c>
      <c r="H11" s="19" t="s">
        <v>453</v>
      </c>
      <c r="I11" s="8">
        <v>73.7</v>
      </c>
      <c r="J11" s="3">
        <v>55</v>
      </c>
      <c r="K11" s="28" t="s">
        <v>189</v>
      </c>
      <c r="L11" s="16">
        <v>51</v>
      </c>
      <c r="M11" s="74">
        <f>55*L11</f>
        <v>2805</v>
      </c>
      <c r="N11" s="2">
        <f>M11/I11</f>
        <v>38.059701492537314</v>
      </c>
      <c r="O11" s="7" t="s">
        <v>359</v>
      </c>
      <c r="P11" s="6" t="s">
        <v>190</v>
      </c>
      <c r="V11" s="67"/>
      <c r="W11" s="67"/>
    </row>
    <row r="12" spans="1:16" ht="42" customHeight="1">
      <c r="A12" s="150">
        <v>71</v>
      </c>
      <c r="B12" s="14"/>
      <c r="C12" s="15">
        <v>7</v>
      </c>
      <c r="D12" s="2"/>
      <c r="E12" s="21" t="s">
        <v>153</v>
      </c>
      <c r="F12" s="73" t="s">
        <v>386</v>
      </c>
      <c r="G12" s="25" t="s">
        <v>294</v>
      </c>
      <c r="H12" s="19" t="s">
        <v>295</v>
      </c>
      <c r="I12" s="104">
        <v>111.6</v>
      </c>
      <c r="J12" s="3">
        <v>55</v>
      </c>
      <c r="K12" s="18" t="s">
        <v>157</v>
      </c>
      <c r="L12" s="16">
        <v>73</v>
      </c>
      <c r="M12" s="74">
        <f>SUM(L12*J12)</f>
        <v>4015</v>
      </c>
      <c r="N12" s="92">
        <v>33.81147540983606</v>
      </c>
      <c r="O12" s="7" t="s">
        <v>359</v>
      </c>
      <c r="P12" s="7" t="s">
        <v>159</v>
      </c>
    </row>
    <row r="13" spans="1:16" ht="37.5">
      <c r="A13" s="150">
        <v>72</v>
      </c>
      <c r="B13" s="14"/>
      <c r="C13" s="15">
        <v>6</v>
      </c>
      <c r="D13" s="2"/>
      <c r="E13" s="21" t="s">
        <v>153</v>
      </c>
      <c r="F13" s="63" t="s">
        <v>107</v>
      </c>
      <c r="G13" s="25" t="s">
        <v>296</v>
      </c>
      <c r="H13" s="19" t="s">
        <v>297</v>
      </c>
      <c r="I13" s="8">
        <v>74.75</v>
      </c>
      <c r="J13" s="3">
        <v>55</v>
      </c>
      <c r="K13" s="28" t="s">
        <v>144</v>
      </c>
      <c r="L13" s="16">
        <v>51</v>
      </c>
      <c r="M13" s="74">
        <f>SUM(L13*J13)</f>
        <v>2805</v>
      </c>
      <c r="N13" s="92">
        <v>33.81147540983606</v>
      </c>
      <c r="O13" s="7" t="s">
        <v>359</v>
      </c>
      <c r="P13" s="7" t="s">
        <v>148</v>
      </c>
    </row>
    <row r="14" spans="1:23" ht="37.5">
      <c r="A14" s="150">
        <v>73</v>
      </c>
      <c r="B14" s="14"/>
      <c r="C14" s="15">
        <v>8</v>
      </c>
      <c r="D14" s="2"/>
      <c r="E14" s="21" t="s">
        <v>153</v>
      </c>
      <c r="F14" s="73" t="s">
        <v>142</v>
      </c>
      <c r="G14" s="25" t="s">
        <v>105</v>
      </c>
      <c r="H14" s="19" t="s">
        <v>454</v>
      </c>
      <c r="I14" s="8">
        <v>61.5</v>
      </c>
      <c r="J14" s="3">
        <v>55</v>
      </c>
      <c r="K14" s="18" t="s">
        <v>205</v>
      </c>
      <c r="L14" s="16">
        <v>10</v>
      </c>
      <c r="M14" s="74">
        <f>55*L14</f>
        <v>550</v>
      </c>
      <c r="N14" s="2">
        <f>M14/I14</f>
        <v>8.94308943089431</v>
      </c>
      <c r="O14" s="7" t="s">
        <v>351</v>
      </c>
      <c r="P14" s="6" t="s">
        <v>108</v>
      </c>
      <c r="V14" s="67"/>
      <c r="W14" s="67"/>
    </row>
    <row r="15" spans="1:14" ht="24" customHeight="1">
      <c r="A15" s="66"/>
      <c r="B15" s="345" t="s">
        <v>403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6"/>
    </row>
    <row r="16" spans="1:23" s="4" customFormat="1" ht="33.75" customHeight="1">
      <c r="A16" s="5" t="s">
        <v>2</v>
      </c>
      <c r="B16" s="5" t="s">
        <v>4</v>
      </c>
      <c r="C16" s="5" t="s">
        <v>3</v>
      </c>
      <c r="D16" s="5" t="s">
        <v>150</v>
      </c>
      <c r="E16" s="5" t="s">
        <v>152</v>
      </c>
      <c r="F16" s="5" t="s">
        <v>5</v>
      </c>
      <c r="G16" s="5" t="s">
        <v>0</v>
      </c>
      <c r="H16" s="5" t="s">
        <v>6</v>
      </c>
      <c r="I16" s="5" t="s">
        <v>20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154</v>
      </c>
      <c r="O16" s="5" t="s">
        <v>11</v>
      </c>
      <c r="P16" s="5" t="s">
        <v>1</v>
      </c>
      <c r="Q16" s="27"/>
      <c r="R16" s="27"/>
      <c r="S16" s="27"/>
      <c r="T16" s="27"/>
      <c r="U16" s="27"/>
      <c r="V16" s="27"/>
      <c r="W16" s="27"/>
    </row>
    <row r="17" spans="1:23" ht="42" customHeight="1">
      <c r="A17" s="68">
        <v>74</v>
      </c>
      <c r="B17" s="14"/>
      <c r="C17" s="15">
        <v>1</v>
      </c>
      <c r="D17" s="2"/>
      <c r="E17" s="21" t="s">
        <v>153</v>
      </c>
      <c r="F17" s="73" t="s">
        <v>262</v>
      </c>
      <c r="G17" s="25" t="s">
        <v>260</v>
      </c>
      <c r="H17" s="23" t="s">
        <v>261</v>
      </c>
      <c r="I17" s="8">
        <v>73.75</v>
      </c>
      <c r="J17" s="3">
        <v>55</v>
      </c>
      <c r="K17" s="18" t="s">
        <v>264</v>
      </c>
      <c r="L17" s="85">
        <v>76</v>
      </c>
      <c r="M17" s="74">
        <f>SUM(L17*J17)</f>
        <v>4180</v>
      </c>
      <c r="N17" s="2">
        <f>SUM(M17/I17)</f>
        <v>56.67796610169491</v>
      </c>
      <c r="O17" s="7" t="s">
        <v>989</v>
      </c>
      <c r="P17" s="6" t="s">
        <v>263</v>
      </c>
      <c r="V17" s="67"/>
      <c r="W17" s="67"/>
    </row>
    <row r="18" spans="1:23" ht="42" customHeight="1">
      <c r="A18" s="68">
        <v>75</v>
      </c>
      <c r="B18" s="14"/>
      <c r="C18" s="15">
        <v>2</v>
      </c>
      <c r="D18" s="2"/>
      <c r="E18" s="21" t="s">
        <v>153</v>
      </c>
      <c r="F18" s="63" t="s">
        <v>381</v>
      </c>
      <c r="G18" s="25" t="s">
        <v>288</v>
      </c>
      <c r="H18" s="19" t="s">
        <v>324</v>
      </c>
      <c r="I18" s="8">
        <v>65.4</v>
      </c>
      <c r="J18" s="3">
        <v>55</v>
      </c>
      <c r="K18" s="28" t="s">
        <v>164</v>
      </c>
      <c r="L18" s="16">
        <v>57</v>
      </c>
      <c r="M18" s="74">
        <f>SUM(L18*J18)</f>
        <v>3135</v>
      </c>
      <c r="N18" s="2">
        <f>SUM(M18/I18)</f>
        <v>47.93577981651376</v>
      </c>
      <c r="O18" s="7" t="s">
        <v>41</v>
      </c>
      <c r="P18" s="6" t="s">
        <v>345</v>
      </c>
      <c r="V18" s="67"/>
      <c r="W18" s="67"/>
    </row>
    <row r="19" spans="1:23" ht="42" customHeight="1">
      <c r="A19" s="68">
        <v>76</v>
      </c>
      <c r="B19" s="14"/>
      <c r="C19" s="15">
        <v>3</v>
      </c>
      <c r="D19" s="2"/>
      <c r="E19" s="21" t="s">
        <v>153</v>
      </c>
      <c r="F19" s="73" t="s">
        <v>199</v>
      </c>
      <c r="G19" s="25" t="s">
        <v>198</v>
      </c>
      <c r="H19" s="23" t="s">
        <v>312</v>
      </c>
      <c r="I19" s="8">
        <v>73.9</v>
      </c>
      <c r="J19" s="3">
        <v>55</v>
      </c>
      <c r="K19" s="28" t="s">
        <v>157</v>
      </c>
      <c r="L19" s="16">
        <v>51</v>
      </c>
      <c r="M19" s="74">
        <f>SUM(L19*J19)</f>
        <v>2805</v>
      </c>
      <c r="N19" s="2">
        <f>SUM(M19/I19)</f>
        <v>37.95669824086603</v>
      </c>
      <c r="O19" s="7" t="s">
        <v>359</v>
      </c>
      <c r="P19" s="6" t="s">
        <v>286</v>
      </c>
      <c r="V19" s="67"/>
      <c r="W19" s="67"/>
    </row>
    <row r="20" spans="1:14" ht="24" customHeight="1">
      <c r="A20" s="66"/>
      <c r="B20" s="345" t="s">
        <v>404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6"/>
    </row>
    <row r="21" spans="1:23" s="4" customFormat="1" ht="33.75" customHeight="1">
      <c r="A21" s="5" t="s">
        <v>2</v>
      </c>
      <c r="B21" s="5" t="s">
        <v>4</v>
      </c>
      <c r="C21" s="5" t="s">
        <v>3</v>
      </c>
      <c r="D21" s="5" t="s">
        <v>150</v>
      </c>
      <c r="E21" s="5" t="s">
        <v>152</v>
      </c>
      <c r="F21" s="5" t="s">
        <v>5</v>
      </c>
      <c r="G21" s="5" t="s">
        <v>0</v>
      </c>
      <c r="H21" s="5" t="s">
        <v>6</v>
      </c>
      <c r="I21" s="5" t="s">
        <v>20</v>
      </c>
      <c r="J21" s="5" t="s">
        <v>7</v>
      </c>
      <c r="K21" s="5" t="s">
        <v>8</v>
      </c>
      <c r="L21" s="5" t="s">
        <v>9</v>
      </c>
      <c r="M21" s="5" t="s">
        <v>10</v>
      </c>
      <c r="N21" s="5" t="s">
        <v>154</v>
      </c>
      <c r="O21" s="5" t="s">
        <v>11</v>
      </c>
      <c r="P21" s="5" t="s">
        <v>1</v>
      </c>
      <c r="Q21" s="27"/>
      <c r="R21" s="27"/>
      <c r="S21" s="27"/>
      <c r="T21" s="27"/>
      <c r="U21" s="27"/>
      <c r="V21" s="27"/>
      <c r="W21" s="27"/>
    </row>
    <row r="22" spans="1:23" ht="42" customHeight="1">
      <c r="A22" s="68">
        <v>77</v>
      </c>
      <c r="B22" s="14"/>
      <c r="C22" s="15">
        <v>1</v>
      </c>
      <c r="D22" s="2"/>
      <c r="E22" s="21" t="s">
        <v>153</v>
      </c>
      <c r="F22" s="73" t="s">
        <v>313</v>
      </c>
      <c r="G22" s="25" t="s">
        <v>314</v>
      </c>
      <c r="H22" s="19" t="s">
        <v>315</v>
      </c>
      <c r="I22" s="8">
        <v>82.9</v>
      </c>
      <c r="J22" s="3">
        <v>55</v>
      </c>
      <c r="K22" s="28" t="s">
        <v>458</v>
      </c>
      <c r="L22" s="16">
        <v>101</v>
      </c>
      <c r="M22" s="74">
        <f>SUM(L22*J22)</f>
        <v>5555</v>
      </c>
      <c r="N22" s="2">
        <f>SUM(M22/I22)</f>
        <v>67.00844390832327</v>
      </c>
      <c r="O22" s="7" t="s">
        <v>12</v>
      </c>
      <c r="P22" s="6" t="s">
        <v>32</v>
      </c>
      <c r="V22" s="67"/>
      <c r="W22" s="67"/>
    </row>
    <row r="23" spans="1:23" ht="42" customHeight="1">
      <c r="A23" s="68">
        <v>78</v>
      </c>
      <c r="B23" s="14"/>
      <c r="C23" s="15">
        <v>2</v>
      </c>
      <c r="D23" s="2"/>
      <c r="E23" s="21" t="s">
        <v>153</v>
      </c>
      <c r="F23" s="73" t="s">
        <v>389</v>
      </c>
      <c r="G23" s="25" t="s">
        <v>231</v>
      </c>
      <c r="H23" s="19" t="s">
        <v>391</v>
      </c>
      <c r="I23" s="8">
        <v>82.9</v>
      </c>
      <c r="J23" s="3">
        <v>55</v>
      </c>
      <c r="K23" s="28" t="s">
        <v>188</v>
      </c>
      <c r="L23" s="16">
        <v>79</v>
      </c>
      <c r="M23" s="74">
        <f>SUM(L23*J23)</f>
        <v>4345</v>
      </c>
      <c r="N23" s="2">
        <f>SUM(M23/I23)</f>
        <v>52.412545235223156</v>
      </c>
      <c r="O23" s="7" t="s">
        <v>41</v>
      </c>
      <c r="P23" s="6" t="s">
        <v>19</v>
      </c>
      <c r="V23" s="67"/>
      <c r="W23" s="67"/>
    </row>
    <row r="24" spans="1:23" ht="42" customHeight="1">
      <c r="A24" s="150">
        <v>79</v>
      </c>
      <c r="B24" s="14"/>
      <c r="C24" s="15">
        <v>3</v>
      </c>
      <c r="D24" s="2"/>
      <c r="E24" s="21" t="s">
        <v>153</v>
      </c>
      <c r="F24" s="73" t="s">
        <v>390</v>
      </c>
      <c r="G24" s="25" t="s">
        <v>221</v>
      </c>
      <c r="H24" s="19" t="s">
        <v>392</v>
      </c>
      <c r="I24" s="8">
        <v>83</v>
      </c>
      <c r="J24" s="3">
        <v>55</v>
      </c>
      <c r="K24" s="28" t="s">
        <v>226</v>
      </c>
      <c r="L24" s="16">
        <v>73</v>
      </c>
      <c r="M24" s="74">
        <f>SUM(L24*J24)</f>
        <v>4015</v>
      </c>
      <c r="N24" s="2">
        <f>SUM(M24/I24)</f>
        <v>48.373493975903614</v>
      </c>
      <c r="O24" s="7" t="s">
        <v>41</v>
      </c>
      <c r="P24" s="6" t="s">
        <v>287</v>
      </c>
      <c r="V24" s="67"/>
      <c r="W24" s="67"/>
    </row>
    <row r="25" spans="1:23" ht="42" customHeight="1">
      <c r="A25" s="150">
        <v>80</v>
      </c>
      <c r="B25" s="14"/>
      <c r="C25" s="15">
        <v>4</v>
      </c>
      <c r="D25" s="2"/>
      <c r="E25" s="21" t="s">
        <v>153</v>
      </c>
      <c r="F25" s="73" t="s">
        <v>170</v>
      </c>
      <c r="G25" s="25" t="s">
        <v>169</v>
      </c>
      <c r="H25" s="19" t="s">
        <v>393</v>
      </c>
      <c r="I25" s="8">
        <v>118.75</v>
      </c>
      <c r="J25" s="3">
        <v>55</v>
      </c>
      <c r="K25" s="28" t="s">
        <v>316</v>
      </c>
      <c r="L25" s="16">
        <v>82</v>
      </c>
      <c r="M25" s="74">
        <f>SUM(L25*J25)</f>
        <v>4510</v>
      </c>
      <c r="N25" s="2">
        <f>SUM(M25/I25)</f>
        <v>37.97894736842105</v>
      </c>
      <c r="O25" s="7" t="s">
        <v>359</v>
      </c>
      <c r="P25" s="6" t="s">
        <v>190</v>
      </c>
      <c r="V25" s="67"/>
      <c r="W25" s="67"/>
    </row>
    <row r="26" spans="1:14" ht="24" customHeight="1">
      <c r="A26" s="66"/>
      <c r="B26" s="345" t="s">
        <v>405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6"/>
    </row>
    <row r="27" spans="1:23" s="4" customFormat="1" ht="33.75" customHeight="1">
      <c r="A27" s="5" t="s">
        <v>2</v>
      </c>
      <c r="B27" s="5" t="s">
        <v>4</v>
      </c>
      <c r="C27" s="5" t="s">
        <v>3</v>
      </c>
      <c r="D27" s="5" t="s">
        <v>150</v>
      </c>
      <c r="E27" s="5" t="s">
        <v>152</v>
      </c>
      <c r="F27" s="5" t="s">
        <v>5</v>
      </c>
      <c r="G27" s="5" t="s">
        <v>0</v>
      </c>
      <c r="H27" s="5" t="s">
        <v>6</v>
      </c>
      <c r="I27" s="5" t="s">
        <v>20</v>
      </c>
      <c r="J27" s="5" t="s">
        <v>7</v>
      </c>
      <c r="K27" s="5" t="s">
        <v>8</v>
      </c>
      <c r="L27" s="5" t="s">
        <v>9</v>
      </c>
      <c r="M27" s="5" t="s">
        <v>10</v>
      </c>
      <c r="N27" s="5" t="s">
        <v>154</v>
      </c>
      <c r="O27" s="5" t="s">
        <v>11</v>
      </c>
      <c r="P27" s="5" t="s">
        <v>1</v>
      </c>
      <c r="Q27" s="27"/>
      <c r="R27" s="27"/>
      <c r="S27" s="27"/>
      <c r="T27" s="27"/>
      <c r="U27" s="27"/>
      <c r="V27" s="27"/>
      <c r="W27" s="27"/>
    </row>
    <row r="28" spans="1:23" ht="42" customHeight="1">
      <c r="A28" s="68">
        <v>81</v>
      </c>
      <c r="B28" s="14"/>
      <c r="C28" s="15">
        <v>1</v>
      </c>
      <c r="D28" s="2">
        <v>12</v>
      </c>
      <c r="E28" s="93" t="s">
        <v>396</v>
      </c>
      <c r="F28" s="73" t="s">
        <v>71</v>
      </c>
      <c r="G28" s="25" t="s">
        <v>70</v>
      </c>
      <c r="H28" s="19" t="s">
        <v>219</v>
      </c>
      <c r="I28" s="8">
        <v>74.7</v>
      </c>
      <c r="J28" s="3">
        <v>55</v>
      </c>
      <c r="K28" s="28" t="s">
        <v>223</v>
      </c>
      <c r="L28" s="85">
        <v>69</v>
      </c>
      <c r="M28" s="74">
        <f>SUM(L28*J28)</f>
        <v>3795</v>
      </c>
      <c r="N28" s="2">
        <f>SUM(M28/I28)</f>
        <v>50.80321285140562</v>
      </c>
      <c r="O28" s="7" t="s">
        <v>989</v>
      </c>
      <c r="P28" s="6" t="s">
        <v>218</v>
      </c>
      <c r="V28" s="67"/>
      <c r="W28" s="67"/>
    </row>
    <row r="29" spans="1:14" ht="24" customHeight="1">
      <c r="A29" s="66"/>
      <c r="B29" s="345" t="s">
        <v>406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6"/>
    </row>
    <row r="30" spans="1:23" s="4" customFormat="1" ht="33.75" customHeight="1">
      <c r="A30" s="5" t="s">
        <v>2</v>
      </c>
      <c r="B30" s="5" t="s">
        <v>4</v>
      </c>
      <c r="C30" s="5" t="s">
        <v>3</v>
      </c>
      <c r="D30" s="5" t="s">
        <v>150</v>
      </c>
      <c r="E30" s="5" t="s">
        <v>152</v>
      </c>
      <c r="F30" s="5" t="s">
        <v>5</v>
      </c>
      <c r="G30" s="5" t="s">
        <v>0</v>
      </c>
      <c r="H30" s="5" t="s">
        <v>6</v>
      </c>
      <c r="I30" s="5" t="s">
        <v>20</v>
      </c>
      <c r="J30" s="5" t="s">
        <v>7</v>
      </c>
      <c r="K30" s="5" t="s">
        <v>8</v>
      </c>
      <c r="L30" s="5" t="s">
        <v>9</v>
      </c>
      <c r="M30" s="5" t="s">
        <v>10</v>
      </c>
      <c r="N30" s="5" t="s">
        <v>154</v>
      </c>
      <c r="O30" s="5" t="s">
        <v>11</v>
      </c>
      <c r="P30" s="5" t="s">
        <v>1</v>
      </c>
      <c r="Q30" s="27"/>
      <c r="R30" s="27"/>
      <c r="S30" s="27"/>
      <c r="T30" s="27"/>
      <c r="U30" s="27"/>
      <c r="V30" s="27"/>
      <c r="W30" s="27"/>
    </row>
    <row r="31" spans="1:23" ht="42" customHeight="1">
      <c r="A31" s="68">
        <v>82</v>
      </c>
      <c r="B31" s="14"/>
      <c r="C31" s="15">
        <v>1</v>
      </c>
      <c r="D31" s="2">
        <v>12</v>
      </c>
      <c r="E31" s="93" t="s">
        <v>396</v>
      </c>
      <c r="F31" s="73" t="s">
        <v>243</v>
      </c>
      <c r="G31" s="25" t="s">
        <v>240</v>
      </c>
      <c r="H31" s="19" t="s">
        <v>241</v>
      </c>
      <c r="I31" s="8">
        <v>93</v>
      </c>
      <c r="J31" s="3">
        <v>55</v>
      </c>
      <c r="K31" s="28" t="s">
        <v>966</v>
      </c>
      <c r="L31" s="16">
        <v>114</v>
      </c>
      <c r="M31" s="74">
        <f>SUM(L31*J31)</f>
        <v>6270</v>
      </c>
      <c r="N31" s="2">
        <f>SUM(M31/I31)</f>
        <v>67.41935483870968</v>
      </c>
      <c r="O31" s="7" t="s">
        <v>12</v>
      </c>
      <c r="P31" s="6" t="s">
        <v>317</v>
      </c>
      <c r="V31" s="67"/>
      <c r="W31" s="67"/>
    </row>
    <row r="32" spans="1:23" ht="42" customHeight="1">
      <c r="A32" s="68">
        <v>83</v>
      </c>
      <c r="B32" s="14"/>
      <c r="C32" s="15">
        <v>2</v>
      </c>
      <c r="D32" s="2"/>
      <c r="E32" s="21" t="s">
        <v>153</v>
      </c>
      <c r="F32" s="73" t="s">
        <v>91</v>
      </c>
      <c r="G32" s="25" t="s">
        <v>89</v>
      </c>
      <c r="H32" s="19" t="s">
        <v>90</v>
      </c>
      <c r="I32" s="8">
        <v>91.1</v>
      </c>
      <c r="J32" s="3">
        <v>55</v>
      </c>
      <c r="K32" s="28" t="s">
        <v>189</v>
      </c>
      <c r="L32" s="16">
        <v>91</v>
      </c>
      <c r="M32" s="74">
        <f>SUM(L32*J32)</f>
        <v>5005</v>
      </c>
      <c r="N32" s="2">
        <f>SUM(M32/I32)</f>
        <v>54.93962678375412</v>
      </c>
      <c r="O32" s="7" t="s">
        <v>41</v>
      </c>
      <c r="P32" s="6" t="s">
        <v>395</v>
      </c>
      <c r="V32" s="67"/>
      <c r="W32" s="67"/>
    </row>
    <row r="33" spans="1:23" ht="42" customHeight="1">
      <c r="A33" s="150">
        <v>84</v>
      </c>
      <c r="B33" s="14"/>
      <c r="C33" s="15">
        <v>3</v>
      </c>
      <c r="D33" s="2"/>
      <c r="E33" s="21" t="s">
        <v>153</v>
      </c>
      <c r="F33" s="73" t="s">
        <v>394</v>
      </c>
      <c r="G33" s="25" t="s">
        <v>311</v>
      </c>
      <c r="H33" s="19" t="s">
        <v>310</v>
      </c>
      <c r="I33" s="8">
        <v>79.35</v>
      </c>
      <c r="J33" s="3">
        <v>55</v>
      </c>
      <c r="K33" s="28" t="s">
        <v>144</v>
      </c>
      <c r="L33" s="16">
        <v>67</v>
      </c>
      <c r="M33" s="74">
        <f>SUM(L33*J33)</f>
        <v>3685</v>
      </c>
      <c r="N33" s="2">
        <f>SUM(M33/I33)</f>
        <v>46.439823566477635</v>
      </c>
      <c r="O33" s="7" t="s">
        <v>41</v>
      </c>
      <c r="P33" s="6" t="s">
        <v>148</v>
      </c>
      <c r="V33" s="67"/>
      <c r="W33" s="67"/>
    </row>
    <row r="34" spans="1:23" ht="42" customHeight="1">
      <c r="A34" s="150">
        <v>85</v>
      </c>
      <c r="B34" s="14"/>
      <c r="C34" s="15">
        <v>4</v>
      </c>
      <c r="D34" s="2"/>
      <c r="E34" s="21" t="s">
        <v>153</v>
      </c>
      <c r="F34" s="73" t="s">
        <v>387</v>
      </c>
      <c r="G34" s="25" t="s">
        <v>309</v>
      </c>
      <c r="H34" s="19" t="s">
        <v>166</v>
      </c>
      <c r="I34" s="8">
        <v>111.3</v>
      </c>
      <c r="J34" s="3">
        <v>55</v>
      </c>
      <c r="K34" s="28" t="s">
        <v>164</v>
      </c>
      <c r="L34" s="16">
        <v>83</v>
      </c>
      <c r="M34" s="74">
        <f>SUM(L34*J34)</f>
        <v>4565</v>
      </c>
      <c r="N34" s="2">
        <f>SUM(M34/I34)</f>
        <v>41.01527403414196</v>
      </c>
      <c r="O34" s="7" t="s">
        <v>359</v>
      </c>
      <c r="P34" s="6" t="s">
        <v>13</v>
      </c>
      <c r="V34" s="67"/>
      <c r="W34" s="67"/>
    </row>
    <row r="35" spans="1:14" ht="24" customHeight="1">
      <c r="A35" s="66"/>
      <c r="B35" s="345" t="s">
        <v>407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6"/>
    </row>
    <row r="36" spans="1:23" s="4" customFormat="1" ht="33.75" customHeight="1">
      <c r="A36" s="5" t="s">
        <v>2</v>
      </c>
      <c r="B36" s="5" t="s">
        <v>4</v>
      </c>
      <c r="C36" s="5" t="s">
        <v>3</v>
      </c>
      <c r="D36" s="5" t="s">
        <v>150</v>
      </c>
      <c r="E36" s="5" t="s">
        <v>152</v>
      </c>
      <c r="F36" s="5" t="s">
        <v>5</v>
      </c>
      <c r="G36" s="5" t="s">
        <v>0</v>
      </c>
      <c r="H36" s="5" t="s">
        <v>6</v>
      </c>
      <c r="I36" s="5" t="s">
        <v>20</v>
      </c>
      <c r="J36" s="5" t="s">
        <v>7</v>
      </c>
      <c r="K36" s="5" t="s">
        <v>8</v>
      </c>
      <c r="L36" s="5" t="s">
        <v>9</v>
      </c>
      <c r="M36" s="5" t="s">
        <v>10</v>
      </c>
      <c r="N36" s="5" t="s">
        <v>154</v>
      </c>
      <c r="O36" s="5" t="s">
        <v>11</v>
      </c>
      <c r="P36" s="5" t="s">
        <v>1</v>
      </c>
      <c r="Q36" s="27"/>
      <c r="R36" s="27"/>
      <c r="S36" s="27"/>
      <c r="T36" s="27"/>
      <c r="U36" s="27"/>
      <c r="V36" s="27"/>
      <c r="W36" s="27"/>
    </row>
    <row r="37" spans="1:23" ht="42" customHeight="1">
      <c r="A37" s="68">
        <v>86</v>
      </c>
      <c r="B37" s="14"/>
      <c r="C37" s="15">
        <v>1</v>
      </c>
      <c r="D37" s="2">
        <v>12</v>
      </c>
      <c r="E37" s="93" t="s">
        <v>396</v>
      </c>
      <c r="F37" s="73" t="s">
        <v>71</v>
      </c>
      <c r="G37" s="25" t="s">
        <v>70</v>
      </c>
      <c r="H37" s="19" t="s">
        <v>219</v>
      </c>
      <c r="I37" s="8">
        <v>74.7</v>
      </c>
      <c r="J37" s="3">
        <v>55</v>
      </c>
      <c r="K37" s="28" t="s">
        <v>223</v>
      </c>
      <c r="L37" s="16">
        <v>69</v>
      </c>
      <c r="M37" s="74">
        <f>SUM(L37*J37)</f>
        <v>3795</v>
      </c>
      <c r="N37" s="2">
        <f>SUM(M37/I37)</f>
        <v>50.80321285140562</v>
      </c>
      <c r="O37" s="7" t="s">
        <v>41</v>
      </c>
      <c r="P37" s="6" t="s">
        <v>218</v>
      </c>
      <c r="V37" s="67"/>
      <c r="W37" s="67"/>
    </row>
    <row r="38" spans="1:23" ht="42" customHeight="1">
      <c r="A38" s="68">
        <v>87</v>
      </c>
      <c r="B38" s="14"/>
      <c r="C38" s="15">
        <v>2</v>
      </c>
      <c r="D38" s="2">
        <v>10</v>
      </c>
      <c r="E38" s="93" t="s">
        <v>396</v>
      </c>
      <c r="F38" s="73" t="s">
        <v>74</v>
      </c>
      <c r="G38" s="25" t="s">
        <v>72</v>
      </c>
      <c r="H38" s="19" t="s">
        <v>73</v>
      </c>
      <c r="I38" s="8">
        <v>74.4</v>
      </c>
      <c r="J38" s="3">
        <v>55</v>
      </c>
      <c r="K38" s="28" t="s">
        <v>223</v>
      </c>
      <c r="L38" s="16">
        <v>57</v>
      </c>
      <c r="M38" s="74">
        <f>SUM(L38*J38)</f>
        <v>3135</v>
      </c>
      <c r="N38" s="2">
        <f>SUM(M38/I38)</f>
        <v>42.137096774193544</v>
      </c>
      <c r="O38" s="7" t="s">
        <v>359</v>
      </c>
      <c r="P38" s="6" t="s">
        <v>217</v>
      </c>
      <c r="V38" s="67"/>
      <c r="W38" s="67"/>
    </row>
    <row r="39" spans="1:14" ht="24" customHeight="1">
      <c r="A39" s="66"/>
      <c r="B39" s="345" t="s">
        <v>408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6"/>
    </row>
    <row r="40" spans="1:23" s="4" customFormat="1" ht="33.75" customHeight="1">
      <c r="A40" s="5" t="s">
        <v>2</v>
      </c>
      <c r="B40" s="5" t="s">
        <v>4</v>
      </c>
      <c r="C40" s="5" t="s">
        <v>3</v>
      </c>
      <c r="D40" s="5" t="s">
        <v>150</v>
      </c>
      <c r="E40" s="5" t="s">
        <v>152</v>
      </c>
      <c r="F40" s="5" t="s">
        <v>5</v>
      </c>
      <c r="G40" s="5" t="s">
        <v>0</v>
      </c>
      <c r="H40" s="5" t="s">
        <v>6</v>
      </c>
      <c r="I40" s="5" t="s">
        <v>20</v>
      </c>
      <c r="J40" s="5" t="s">
        <v>7</v>
      </c>
      <c r="K40" s="5" t="s">
        <v>8</v>
      </c>
      <c r="L40" s="5" t="s">
        <v>9</v>
      </c>
      <c r="M40" s="5" t="s">
        <v>10</v>
      </c>
      <c r="N40" s="5" t="s">
        <v>154</v>
      </c>
      <c r="O40" s="5" t="s">
        <v>11</v>
      </c>
      <c r="P40" s="5" t="s">
        <v>1</v>
      </c>
      <c r="Q40" s="27"/>
      <c r="R40" s="27"/>
      <c r="S40" s="27"/>
      <c r="T40" s="27"/>
      <c r="U40" s="27"/>
      <c r="V40" s="27"/>
      <c r="W40" s="27"/>
    </row>
    <row r="41" spans="1:23" ht="42" customHeight="1">
      <c r="A41" s="68">
        <v>88</v>
      </c>
      <c r="B41" s="14"/>
      <c r="C41" s="15">
        <v>1</v>
      </c>
      <c r="D41" s="2">
        <v>12</v>
      </c>
      <c r="E41" s="93" t="s">
        <v>396</v>
      </c>
      <c r="F41" s="73" t="s">
        <v>97</v>
      </c>
      <c r="G41" s="25" t="s">
        <v>95</v>
      </c>
      <c r="H41" s="19" t="s">
        <v>96</v>
      </c>
      <c r="I41" s="8">
        <v>85.6</v>
      </c>
      <c r="J41" s="3">
        <v>55</v>
      </c>
      <c r="K41" s="28" t="s">
        <v>966</v>
      </c>
      <c r="L41" s="16">
        <v>108</v>
      </c>
      <c r="M41" s="74">
        <f>SUM(L41*J41)</f>
        <v>5940</v>
      </c>
      <c r="N41" s="2">
        <f>SUM(M41/I41)</f>
        <v>69.39252336448598</v>
      </c>
      <c r="O41" s="7" t="s">
        <v>12</v>
      </c>
      <c r="P41" s="6" t="s">
        <v>13</v>
      </c>
      <c r="V41" s="67"/>
      <c r="W41" s="67"/>
    </row>
    <row r="42" spans="1:23" ht="42" customHeight="1">
      <c r="A42" s="68">
        <v>89</v>
      </c>
      <c r="B42" s="14"/>
      <c r="C42" s="94">
        <v>2</v>
      </c>
      <c r="D42" s="2"/>
      <c r="E42" s="21" t="s">
        <v>153</v>
      </c>
      <c r="F42" s="73" t="s">
        <v>397</v>
      </c>
      <c r="G42" s="25" t="s">
        <v>191</v>
      </c>
      <c r="H42" s="19" t="s">
        <v>192</v>
      </c>
      <c r="I42" s="8">
        <v>87.9</v>
      </c>
      <c r="J42" s="3">
        <v>55</v>
      </c>
      <c r="K42" s="28" t="s">
        <v>193</v>
      </c>
      <c r="L42" s="16">
        <v>61</v>
      </c>
      <c r="M42" s="74">
        <f>SUM(L42*J42)</f>
        <v>3355</v>
      </c>
      <c r="N42" s="2">
        <f>SUM(M42/I42)</f>
        <v>38.1683731513083</v>
      </c>
      <c r="O42" s="7" t="s">
        <v>359</v>
      </c>
      <c r="P42" s="6" t="s">
        <v>19</v>
      </c>
      <c r="V42" s="67"/>
      <c r="W42" s="67"/>
    </row>
    <row r="43" spans="1:23" ht="49.5" customHeight="1">
      <c r="A43" s="68">
        <v>90</v>
      </c>
      <c r="B43" s="14"/>
      <c r="C43" s="94">
        <v>3</v>
      </c>
      <c r="D43" s="2"/>
      <c r="E43" s="21" t="s">
        <v>153</v>
      </c>
      <c r="F43" s="73" t="s">
        <v>248</v>
      </c>
      <c r="G43" s="25" t="s">
        <v>246</v>
      </c>
      <c r="H43" s="19" t="s">
        <v>249</v>
      </c>
      <c r="I43" s="8">
        <v>94</v>
      </c>
      <c r="J43" s="3">
        <v>55</v>
      </c>
      <c r="K43" s="28" t="s">
        <v>247</v>
      </c>
      <c r="L43" s="16">
        <v>63</v>
      </c>
      <c r="M43" s="74">
        <f>SUM(L43*J43)</f>
        <v>3465</v>
      </c>
      <c r="N43" s="2">
        <f>SUM(M43/I43)</f>
        <v>36.861702127659576</v>
      </c>
      <c r="O43" s="7" t="s">
        <v>359</v>
      </c>
      <c r="P43" s="6" t="s">
        <v>13</v>
      </c>
      <c r="V43" s="67"/>
      <c r="W43" s="67"/>
    </row>
    <row r="44" spans="1:14" ht="24" customHeight="1">
      <c r="A44" s="66"/>
      <c r="B44" s="345" t="s">
        <v>409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6"/>
    </row>
    <row r="45" spans="1:23" s="4" customFormat="1" ht="33.75" customHeight="1">
      <c r="A45" s="5" t="s">
        <v>2</v>
      </c>
      <c r="B45" s="5" t="s">
        <v>4</v>
      </c>
      <c r="C45" s="5" t="s">
        <v>3</v>
      </c>
      <c r="D45" s="5" t="s">
        <v>150</v>
      </c>
      <c r="E45" s="5" t="s">
        <v>152</v>
      </c>
      <c r="F45" s="5" t="s">
        <v>5</v>
      </c>
      <c r="G45" s="5" t="s">
        <v>0</v>
      </c>
      <c r="H45" s="5" t="s">
        <v>6</v>
      </c>
      <c r="I45" s="5" t="s">
        <v>20</v>
      </c>
      <c r="J45" s="5" t="s">
        <v>7</v>
      </c>
      <c r="K45" s="5" t="s">
        <v>8</v>
      </c>
      <c r="L45" s="5" t="s">
        <v>9</v>
      </c>
      <c r="M45" s="5" t="s">
        <v>10</v>
      </c>
      <c r="N45" s="5" t="s">
        <v>154</v>
      </c>
      <c r="O45" s="5" t="s">
        <v>11</v>
      </c>
      <c r="P45" s="5" t="s">
        <v>1</v>
      </c>
      <c r="Q45" s="27"/>
      <c r="R45" s="27"/>
      <c r="S45" s="27"/>
      <c r="T45" s="27"/>
      <c r="U45" s="27"/>
      <c r="V45" s="27"/>
      <c r="W45" s="27"/>
    </row>
    <row r="46" spans="1:23" ht="42" customHeight="1">
      <c r="A46" s="68">
        <v>91</v>
      </c>
      <c r="B46" s="14"/>
      <c r="C46" s="15">
        <v>1</v>
      </c>
      <c r="D46" s="2"/>
      <c r="E46" s="21" t="s">
        <v>153</v>
      </c>
      <c r="F46" s="73" t="s">
        <v>46</v>
      </c>
      <c r="G46" s="25" t="s">
        <v>44</v>
      </c>
      <c r="H46" s="19" t="s">
        <v>45</v>
      </c>
      <c r="I46" s="8">
        <v>94.1</v>
      </c>
      <c r="J46" s="3">
        <v>55</v>
      </c>
      <c r="K46" s="28" t="s">
        <v>131</v>
      </c>
      <c r="L46" s="16">
        <v>120</v>
      </c>
      <c r="M46" s="74">
        <f aca="true" t="shared" si="0" ref="M46:M51">SUM(L46*J46)</f>
        <v>6600</v>
      </c>
      <c r="N46" s="2">
        <f aca="true" t="shared" si="1" ref="N46:N51">SUM(M46/I46)</f>
        <v>70.13815090329437</v>
      </c>
      <c r="O46" s="7" t="s">
        <v>459</v>
      </c>
      <c r="P46" s="6" t="s">
        <v>13</v>
      </c>
      <c r="V46" s="67"/>
      <c r="W46" s="67"/>
    </row>
    <row r="47" spans="1:23" ht="42" customHeight="1">
      <c r="A47" s="68">
        <v>92</v>
      </c>
      <c r="B47" s="14"/>
      <c r="C47" s="15">
        <v>2</v>
      </c>
      <c r="D47" s="2">
        <v>10</v>
      </c>
      <c r="E47" s="93" t="s">
        <v>396</v>
      </c>
      <c r="F47" s="73" t="s">
        <v>71</v>
      </c>
      <c r="G47" s="25" t="s">
        <v>70</v>
      </c>
      <c r="H47" s="19" t="s">
        <v>219</v>
      </c>
      <c r="I47" s="8">
        <v>74.7</v>
      </c>
      <c r="J47" s="3">
        <v>55</v>
      </c>
      <c r="K47" s="28" t="s">
        <v>223</v>
      </c>
      <c r="L47" s="16">
        <v>69</v>
      </c>
      <c r="M47" s="74">
        <f>SUM(L47*J47)</f>
        <v>3795</v>
      </c>
      <c r="N47" s="2">
        <f>SUM(M47/I47)</f>
        <v>50.80321285140562</v>
      </c>
      <c r="O47" s="7" t="s">
        <v>41</v>
      </c>
      <c r="P47" s="6" t="s">
        <v>218</v>
      </c>
      <c r="V47" s="67"/>
      <c r="W47" s="67"/>
    </row>
    <row r="48" spans="1:23" ht="42" customHeight="1">
      <c r="A48" s="150">
        <v>93</v>
      </c>
      <c r="B48" s="14"/>
      <c r="C48" s="15">
        <v>3</v>
      </c>
      <c r="D48" s="2"/>
      <c r="E48" s="21" t="s">
        <v>153</v>
      </c>
      <c r="F48" s="73" t="s">
        <v>18</v>
      </c>
      <c r="G48" s="25" t="s">
        <v>17</v>
      </c>
      <c r="H48" s="19" t="s">
        <v>160</v>
      </c>
      <c r="I48" s="8">
        <v>79.4</v>
      </c>
      <c r="J48" s="3">
        <v>55</v>
      </c>
      <c r="K48" s="28" t="s">
        <v>117</v>
      </c>
      <c r="L48" s="16">
        <v>72</v>
      </c>
      <c r="M48" s="74">
        <f t="shared" si="0"/>
        <v>3960</v>
      </c>
      <c r="N48" s="2">
        <f t="shared" si="1"/>
        <v>49.87405541561712</v>
      </c>
      <c r="O48" s="7" t="s">
        <v>41</v>
      </c>
      <c r="P48" s="6" t="s">
        <v>13</v>
      </c>
      <c r="V48" s="67"/>
      <c r="W48" s="67"/>
    </row>
    <row r="49" spans="1:23" ht="42" customHeight="1">
      <c r="A49" s="150">
        <v>94</v>
      </c>
      <c r="B49" s="14"/>
      <c r="C49" s="15">
        <v>4</v>
      </c>
      <c r="D49" s="2"/>
      <c r="E49" s="21" t="s">
        <v>153</v>
      </c>
      <c r="F49" s="73" t="s">
        <v>47</v>
      </c>
      <c r="G49" s="25" t="s">
        <v>59</v>
      </c>
      <c r="H49" s="19" t="s">
        <v>60</v>
      </c>
      <c r="I49" s="8">
        <v>94.4</v>
      </c>
      <c r="J49" s="3">
        <v>55</v>
      </c>
      <c r="K49" s="28" t="s">
        <v>132</v>
      </c>
      <c r="L49" s="16">
        <v>69</v>
      </c>
      <c r="M49" s="74">
        <f t="shared" si="0"/>
        <v>3795</v>
      </c>
      <c r="N49" s="2">
        <f t="shared" si="1"/>
        <v>40.20127118644068</v>
      </c>
      <c r="O49" s="7" t="s">
        <v>359</v>
      </c>
      <c r="P49" s="6" t="s">
        <v>13</v>
      </c>
      <c r="V49" s="67"/>
      <c r="W49" s="67"/>
    </row>
    <row r="50" spans="1:23" ht="42" customHeight="1">
      <c r="A50" s="150">
        <v>95</v>
      </c>
      <c r="B50" s="14"/>
      <c r="C50" s="15">
        <v>5</v>
      </c>
      <c r="D50" s="2"/>
      <c r="E50" s="21" t="s">
        <v>153</v>
      </c>
      <c r="F50" s="73" t="s">
        <v>69</v>
      </c>
      <c r="G50" s="25" t="s">
        <v>67</v>
      </c>
      <c r="H50" s="19" t="s">
        <v>68</v>
      </c>
      <c r="I50" s="8">
        <v>88.1</v>
      </c>
      <c r="J50" s="3">
        <v>55</v>
      </c>
      <c r="K50" s="28" t="s">
        <v>223</v>
      </c>
      <c r="L50" s="16">
        <v>55</v>
      </c>
      <c r="M50" s="74">
        <f t="shared" si="0"/>
        <v>3025</v>
      </c>
      <c r="N50" s="2">
        <f t="shared" si="1"/>
        <v>34.33598183881953</v>
      </c>
      <c r="O50" s="7" t="s">
        <v>87</v>
      </c>
      <c r="P50" s="6" t="s">
        <v>217</v>
      </c>
      <c r="V50" s="67"/>
      <c r="W50" s="67"/>
    </row>
    <row r="51" spans="1:23" ht="42" customHeight="1">
      <c r="A51" s="150">
        <v>96</v>
      </c>
      <c r="B51" s="14"/>
      <c r="C51" s="15">
        <v>6</v>
      </c>
      <c r="D51" s="2"/>
      <c r="E51" s="21" t="s">
        <v>153</v>
      </c>
      <c r="F51" s="73" t="s">
        <v>197</v>
      </c>
      <c r="G51" s="25" t="s">
        <v>195</v>
      </c>
      <c r="H51" s="19" t="s">
        <v>196</v>
      </c>
      <c r="I51" s="8">
        <v>97.1</v>
      </c>
      <c r="J51" s="3">
        <v>55</v>
      </c>
      <c r="K51" s="28" t="s">
        <v>212</v>
      </c>
      <c r="L51" s="16">
        <v>58</v>
      </c>
      <c r="M51" s="74">
        <f t="shared" si="0"/>
        <v>3190</v>
      </c>
      <c r="N51" s="2">
        <f t="shared" si="1"/>
        <v>32.85272914521112</v>
      </c>
      <c r="O51" s="7" t="s">
        <v>87</v>
      </c>
      <c r="P51" s="6" t="s">
        <v>13</v>
      </c>
      <c r="V51" s="67"/>
      <c r="W51" s="67"/>
    </row>
    <row r="52" spans="1:14" ht="24" customHeight="1">
      <c r="A52" s="66"/>
      <c r="B52" s="345" t="s">
        <v>410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6"/>
    </row>
    <row r="53" spans="1:23" s="4" customFormat="1" ht="33.75" customHeight="1">
      <c r="A53" s="5" t="s">
        <v>2</v>
      </c>
      <c r="B53" s="5" t="s">
        <v>4</v>
      </c>
      <c r="C53" s="5" t="s">
        <v>3</v>
      </c>
      <c r="D53" s="5" t="s">
        <v>150</v>
      </c>
      <c r="E53" s="5" t="s">
        <v>152</v>
      </c>
      <c r="F53" s="5" t="s">
        <v>5</v>
      </c>
      <c r="G53" s="5" t="s">
        <v>0</v>
      </c>
      <c r="H53" s="5" t="s">
        <v>6</v>
      </c>
      <c r="I53" s="5" t="s">
        <v>20</v>
      </c>
      <c r="J53" s="5" t="s">
        <v>7</v>
      </c>
      <c r="K53" s="5" t="s">
        <v>8</v>
      </c>
      <c r="L53" s="5" t="s">
        <v>9</v>
      </c>
      <c r="M53" s="5" t="s">
        <v>10</v>
      </c>
      <c r="N53" s="5" t="s">
        <v>154</v>
      </c>
      <c r="O53" s="5" t="s">
        <v>11</v>
      </c>
      <c r="P53" s="5" t="s">
        <v>1</v>
      </c>
      <c r="Q53" s="27"/>
      <c r="R53" s="27"/>
      <c r="S53" s="27"/>
      <c r="T53" s="27"/>
      <c r="U53" s="27"/>
      <c r="V53" s="27"/>
      <c r="W53" s="27"/>
    </row>
    <row r="54" spans="1:23" ht="42" customHeight="1">
      <c r="A54" s="68">
        <v>97</v>
      </c>
      <c r="B54" s="14"/>
      <c r="C54" s="15">
        <v>1</v>
      </c>
      <c r="D54" s="2"/>
      <c r="E54" s="21" t="s">
        <v>153</v>
      </c>
      <c r="F54" s="73" t="s">
        <v>275</v>
      </c>
      <c r="G54" s="25" t="s">
        <v>276</v>
      </c>
      <c r="H54" s="19" t="s">
        <v>277</v>
      </c>
      <c r="I54" s="8">
        <v>85.95</v>
      </c>
      <c r="J54" s="3">
        <v>55</v>
      </c>
      <c r="K54" s="28" t="s">
        <v>117</v>
      </c>
      <c r="L54" s="85">
        <v>30</v>
      </c>
      <c r="M54" s="74">
        <f>SUM(L54*J54)</f>
        <v>1650</v>
      </c>
      <c r="N54" s="2">
        <f>SUM(M54/I54)</f>
        <v>19.19720767888307</v>
      </c>
      <c r="O54" s="7" t="s">
        <v>351</v>
      </c>
      <c r="P54" s="6" t="s">
        <v>13</v>
      </c>
      <c r="V54" s="67"/>
      <c r="W54" s="67"/>
    </row>
    <row r="55" spans="1:14" ht="24" customHeight="1">
      <c r="A55" s="66"/>
      <c r="B55" s="345" t="s">
        <v>411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6"/>
    </row>
    <row r="56" spans="1:23" s="4" customFormat="1" ht="33.75" customHeight="1">
      <c r="A56" s="5" t="s">
        <v>2</v>
      </c>
      <c r="B56" s="5" t="s">
        <v>4</v>
      </c>
      <c r="C56" s="5" t="s">
        <v>3</v>
      </c>
      <c r="D56" s="5" t="s">
        <v>150</v>
      </c>
      <c r="E56" s="5" t="s">
        <v>152</v>
      </c>
      <c r="F56" s="5" t="s">
        <v>5</v>
      </c>
      <c r="G56" s="5" t="s">
        <v>0</v>
      </c>
      <c r="H56" s="5" t="s">
        <v>6</v>
      </c>
      <c r="I56" s="5" t="s">
        <v>20</v>
      </c>
      <c r="J56" s="5" t="s">
        <v>7</v>
      </c>
      <c r="K56" s="5" t="s">
        <v>8</v>
      </c>
      <c r="L56" s="5" t="s">
        <v>9</v>
      </c>
      <c r="M56" s="5" t="s">
        <v>10</v>
      </c>
      <c r="N56" s="5" t="s">
        <v>154</v>
      </c>
      <c r="O56" s="5" t="s">
        <v>11</v>
      </c>
      <c r="P56" s="5" t="s">
        <v>1</v>
      </c>
      <c r="Q56" s="27"/>
      <c r="R56" s="27"/>
      <c r="S56" s="27"/>
      <c r="T56" s="27"/>
      <c r="U56" s="27"/>
      <c r="V56" s="27"/>
      <c r="W56" s="27"/>
    </row>
    <row r="57" spans="1:23" ht="42" customHeight="1">
      <c r="A57" s="68">
        <v>98</v>
      </c>
      <c r="B57" s="14"/>
      <c r="C57" s="15">
        <v>1</v>
      </c>
      <c r="D57" s="2"/>
      <c r="E57" s="21" t="s">
        <v>153</v>
      </c>
      <c r="F57" s="73" t="s">
        <v>399</v>
      </c>
      <c r="G57" s="25" t="s">
        <v>233</v>
      </c>
      <c r="H57" s="19" t="s">
        <v>234</v>
      </c>
      <c r="I57" s="8">
        <v>72.3</v>
      </c>
      <c r="J57" s="3">
        <v>55</v>
      </c>
      <c r="K57" s="28" t="s">
        <v>235</v>
      </c>
      <c r="L57" s="236">
        <v>81</v>
      </c>
      <c r="M57" s="74">
        <f>SUM(L57*J57)</f>
        <v>4455</v>
      </c>
      <c r="N57" s="2">
        <f>SUM(M57/I57)</f>
        <v>61.61825726141079</v>
      </c>
      <c r="O57" s="250" t="s">
        <v>922</v>
      </c>
      <c r="P57" s="6" t="s">
        <v>13</v>
      </c>
      <c r="V57" s="67"/>
      <c r="W57" s="67"/>
    </row>
    <row r="58" spans="1:23" ht="42" customHeight="1">
      <c r="A58" s="68">
        <v>99</v>
      </c>
      <c r="B58" s="14"/>
      <c r="C58" s="15">
        <v>2</v>
      </c>
      <c r="D58" s="2"/>
      <c r="E58" s="21" t="s">
        <v>153</v>
      </c>
      <c r="F58" s="73" t="s">
        <v>63</v>
      </c>
      <c r="G58" s="25" t="s">
        <v>61</v>
      </c>
      <c r="H58" s="19" t="s">
        <v>62</v>
      </c>
      <c r="I58" s="8">
        <v>69.35</v>
      </c>
      <c r="J58" s="3">
        <v>55</v>
      </c>
      <c r="K58" s="28" t="s">
        <v>137</v>
      </c>
      <c r="L58" s="16">
        <v>70</v>
      </c>
      <c r="M58" s="74">
        <f>SUM(L58*J58)</f>
        <v>3850</v>
      </c>
      <c r="N58" s="2">
        <f>SUM(M58/I58)</f>
        <v>55.5155010814708</v>
      </c>
      <c r="O58" s="7" t="s">
        <v>41</v>
      </c>
      <c r="P58" s="6" t="s">
        <v>13</v>
      </c>
      <c r="V58" s="67"/>
      <c r="W58" s="67"/>
    </row>
    <row r="59" spans="1:23" ht="42" customHeight="1">
      <c r="A59" s="150">
        <v>100</v>
      </c>
      <c r="B59" s="14"/>
      <c r="C59" s="94">
        <v>3</v>
      </c>
      <c r="D59" s="2"/>
      <c r="E59" s="21" t="s">
        <v>153</v>
      </c>
      <c r="F59" s="73" t="s">
        <v>398</v>
      </c>
      <c r="G59" s="25" t="s">
        <v>298</v>
      </c>
      <c r="H59" s="19" t="s">
        <v>165</v>
      </c>
      <c r="I59" s="8">
        <v>70</v>
      </c>
      <c r="J59" s="3">
        <v>55</v>
      </c>
      <c r="K59" s="28" t="s">
        <v>164</v>
      </c>
      <c r="L59" s="16">
        <v>68</v>
      </c>
      <c r="M59" s="74">
        <f>SUM(L59*J59)</f>
        <v>3740</v>
      </c>
      <c r="N59" s="2">
        <f>SUM(M59/I59)</f>
        <v>53.42857142857143</v>
      </c>
      <c r="O59" s="84" t="s">
        <v>41</v>
      </c>
      <c r="P59" s="6" t="s">
        <v>345</v>
      </c>
      <c r="V59" s="67"/>
      <c r="W59" s="67"/>
    </row>
    <row r="60" spans="1:23" ht="42" customHeight="1">
      <c r="A60" s="150">
        <v>101</v>
      </c>
      <c r="B60" s="14"/>
      <c r="C60" s="15">
        <v>4</v>
      </c>
      <c r="D60" s="2">
        <v>8</v>
      </c>
      <c r="E60" s="93" t="s">
        <v>396</v>
      </c>
      <c r="F60" s="73" t="s">
        <v>71</v>
      </c>
      <c r="G60" s="25" t="s">
        <v>70</v>
      </c>
      <c r="H60" s="19" t="s">
        <v>219</v>
      </c>
      <c r="I60" s="8">
        <v>74.7</v>
      </c>
      <c r="J60" s="3">
        <v>55</v>
      </c>
      <c r="K60" s="28" t="s">
        <v>223</v>
      </c>
      <c r="L60" s="16">
        <v>69</v>
      </c>
      <c r="M60" s="74">
        <f>SUM(L60*J60)</f>
        <v>3795</v>
      </c>
      <c r="N60" s="2">
        <f>SUM(M60/I60)</f>
        <v>50.80321285140562</v>
      </c>
      <c r="O60" s="7" t="s">
        <v>41</v>
      </c>
      <c r="P60" s="6" t="s">
        <v>218</v>
      </c>
      <c r="V60" s="67"/>
      <c r="W60" s="67"/>
    </row>
    <row r="61" spans="1:14" ht="24" customHeight="1">
      <c r="A61" s="66"/>
      <c r="B61" s="345" t="s">
        <v>412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6"/>
    </row>
    <row r="62" spans="1:23" s="4" customFormat="1" ht="33.75" customHeight="1">
      <c r="A62" s="5" t="s">
        <v>2</v>
      </c>
      <c r="B62" s="5" t="s">
        <v>4</v>
      </c>
      <c r="C62" s="5" t="s">
        <v>3</v>
      </c>
      <c r="D62" s="5" t="s">
        <v>150</v>
      </c>
      <c r="E62" s="5" t="s">
        <v>152</v>
      </c>
      <c r="F62" s="5" t="s">
        <v>5</v>
      </c>
      <c r="G62" s="5" t="s">
        <v>0</v>
      </c>
      <c r="H62" s="5" t="s">
        <v>6</v>
      </c>
      <c r="I62" s="5" t="s">
        <v>20</v>
      </c>
      <c r="J62" s="5" t="s">
        <v>7</v>
      </c>
      <c r="K62" s="5" t="s">
        <v>8</v>
      </c>
      <c r="L62" s="5" t="s">
        <v>9</v>
      </c>
      <c r="M62" s="5" t="s">
        <v>10</v>
      </c>
      <c r="N62" s="5" t="s">
        <v>154</v>
      </c>
      <c r="O62" s="5" t="s">
        <v>11</v>
      </c>
      <c r="P62" s="5" t="s">
        <v>1</v>
      </c>
      <c r="Q62" s="27"/>
      <c r="R62" s="27"/>
      <c r="S62" s="27"/>
      <c r="T62" s="27"/>
      <c r="U62" s="27"/>
      <c r="V62" s="27"/>
      <c r="W62" s="27"/>
    </row>
    <row r="63" spans="1:23" ht="42" customHeight="1">
      <c r="A63" s="68">
        <v>102</v>
      </c>
      <c r="B63" s="14">
        <v>3000</v>
      </c>
      <c r="C63" s="15">
        <v>1</v>
      </c>
      <c r="D63" s="2"/>
      <c r="E63" s="21" t="s">
        <v>153</v>
      </c>
      <c r="F63" s="73" t="s">
        <v>35</v>
      </c>
      <c r="G63" s="25" t="s">
        <v>33</v>
      </c>
      <c r="H63" s="23" t="s">
        <v>34</v>
      </c>
      <c r="I63" s="8">
        <v>88.45</v>
      </c>
      <c r="J63" s="3">
        <v>55</v>
      </c>
      <c r="K63" s="18" t="s">
        <v>116</v>
      </c>
      <c r="L63" s="16">
        <v>132</v>
      </c>
      <c r="M63" s="74">
        <f>SUM(J63*L63)</f>
        <v>7260</v>
      </c>
      <c r="N63" s="2">
        <f aca="true" t="shared" si="2" ref="N63:N69">SUM(M63/I63)</f>
        <v>82.08027133973997</v>
      </c>
      <c r="O63" s="7" t="s">
        <v>163</v>
      </c>
      <c r="P63" s="6" t="s">
        <v>36</v>
      </c>
      <c r="V63" s="67"/>
      <c r="W63" s="67"/>
    </row>
    <row r="64" spans="1:23" ht="42" customHeight="1">
      <c r="A64" s="68">
        <v>103</v>
      </c>
      <c r="B64" s="14">
        <v>2000</v>
      </c>
      <c r="C64" s="15">
        <v>2</v>
      </c>
      <c r="D64" s="2"/>
      <c r="E64" s="21" t="s">
        <v>153</v>
      </c>
      <c r="F64" s="73" t="s">
        <v>308</v>
      </c>
      <c r="G64" s="25" t="s">
        <v>306</v>
      </c>
      <c r="H64" s="19" t="s">
        <v>307</v>
      </c>
      <c r="I64" s="8">
        <v>93.3</v>
      </c>
      <c r="J64" s="3">
        <v>55</v>
      </c>
      <c r="K64" s="18" t="s">
        <v>458</v>
      </c>
      <c r="L64" s="16">
        <v>125</v>
      </c>
      <c r="M64" s="74">
        <f aca="true" t="shared" si="3" ref="M64:M69">SUM(L64*J64)</f>
        <v>6875</v>
      </c>
      <c r="N64" s="2">
        <f t="shared" si="2"/>
        <v>73.68703108252947</v>
      </c>
      <c r="O64" s="7" t="s">
        <v>163</v>
      </c>
      <c r="P64" s="6" t="s">
        <v>32</v>
      </c>
      <c r="V64" s="67"/>
      <c r="W64" s="67"/>
    </row>
    <row r="65" spans="1:23" ht="42" customHeight="1">
      <c r="A65" s="150">
        <v>104</v>
      </c>
      <c r="B65" s="14">
        <v>1000</v>
      </c>
      <c r="C65" s="15">
        <v>3</v>
      </c>
      <c r="D65" s="2">
        <v>9</v>
      </c>
      <c r="E65" s="21" t="s">
        <v>153</v>
      </c>
      <c r="F65" s="73" t="s">
        <v>31</v>
      </c>
      <c r="G65" s="25" t="s">
        <v>29</v>
      </c>
      <c r="H65" s="19" t="s">
        <v>30</v>
      </c>
      <c r="I65" s="8">
        <v>86</v>
      </c>
      <c r="J65" s="3">
        <v>55</v>
      </c>
      <c r="K65" s="28" t="s">
        <v>134</v>
      </c>
      <c r="L65" s="16">
        <v>111</v>
      </c>
      <c r="M65" s="74">
        <f t="shared" si="3"/>
        <v>6105</v>
      </c>
      <c r="N65" s="2">
        <f t="shared" si="2"/>
        <v>70.98837209302326</v>
      </c>
      <c r="O65" s="7" t="s">
        <v>12</v>
      </c>
      <c r="P65" s="6" t="s">
        <v>13</v>
      </c>
      <c r="V65" s="67"/>
      <c r="W65" s="67"/>
    </row>
    <row r="66" spans="1:23" ht="42" customHeight="1">
      <c r="A66" s="150">
        <v>105</v>
      </c>
      <c r="B66" s="14"/>
      <c r="C66" s="15">
        <v>4</v>
      </c>
      <c r="D66" s="2"/>
      <c r="E66" s="21" t="s">
        <v>153</v>
      </c>
      <c r="F66" s="73" t="s">
        <v>23</v>
      </c>
      <c r="G66" s="25" t="s">
        <v>21</v>
      </c>
      <c r="H66" s="19" t="s">
        <v>22</v>
      </c>
      <c r="I66" s="8">
        <v>84.7</v>
      </c>
      <c r="J66" s="3">
        <v>55</v>
      </c>
      <c r="K66" s="28" t="s">
        <v>401</v>
      </c>
      <c r="L66" s="16">
        <v>102</v>
      </c>
      <c r="M66" s="74">
        <f t="shared" si="3"/>
        <v>5610</v>
      </c>
      <c r="N66" s="2">
        <f t="shared" si="2"/>
        <v>66.23376623376623</v>
      </c>
      <c r="O66" s="7" t="s">
        <v>12</v>
      </c>
      <c r="P66" s="6" t="s">
        <v>130</v>
      </c>
      <c r="V66" s="67"/>
      <c r="W66" s="67"/>
    </row>
    <row r="67" spans="1:23" ht="42" customHeight="1">
      <c r="A67" s="150">
        <v>106</v>
      </c>
      <c r="B67" s="14"/>
      <c r="C67" s="15">
        <v>5</v>
      </c>
      <c r="D67" s="2"/>
      <c r="E67" s="21" t="s">
        <v>153</v>
      </c>
      <c r="F67" s="73" t="s">
        <v>258</v>
      </c>
      <c r="G67" s="25" t="s">
        <v>245</v>
      </c>
      <c r="H67" s="19" t="s">
        <v>257</v>
      </c>
      <c r="I67" s="8">
        <v>78.6</v>
      </c>
      <c r="J67" s="3">
        <v>55</v>
      </c>
      <c r="K67" s="28" t="s">
        <v>400</v>
      </c>
      <c r="L67" s="16">
        <v>82</v>
      </c>
      <c r="M67" s="74">
        <f t="shared" si="3"/>
        <v>4510</v>
      </c>
      <c r="N67" s="2">
        <f t="shared" si="2"/>
        <v>57.3791348600509</v>
      </c>
      <c r="O67" s="7" t="s">
        <v>41</v>
      </c>
      <c r="P67" s="6" t="s">
        <v>259</v>
      </c>
      <c r="V67" s="67"/>
      <c r="W67" s="67"/>
    </row>
    <row r="68" spans="1:23" ht="42" customHeight="1">
      <c r="A68" s="150">
        <v>107</v>
      </c>
      <c r="B68" s="14"/>
      <c r="C68" s="15">
        <v>6</v>
      </c>
      <c r="D68" s="2"/>
      <c r="E68" s="21" t="s">
        <v>153</v>
      </c>
      <c r="F68" s="73" t="s">
        <v>77</v>
      </c>
      <c r="G68" s="25" t="s">
        <v>75</v>
      </c>
      <c r="H68" s="19" t="s">
        <v>76</v>
      </c>
      <c r="I68" s="8">
        <v>96</v>
      </c>
      <c r="J68" s="3">
        <v>55</v>
      </c>
      <c r="K68" s="28" t="s">
        <v>223</v>
      </c>
      <c r="L68" s="16">
        <v>71</v>
      </c>
      <c r="M68" s="74">
        <f t="shared" si="3"/>
        <v>3905</v>
      </c>
      <c r="N68" s="2">
        <f t="shared" si="2"/>
        <v>40.677083333333336</v>
      </c>
      <c r="O68" s="7" t="s">
        <v>359</v>
      </c>
      <c r="P68" s="6" t="s">
        <v>13</v>
      </c>
      <c r="V68" s="67"/>
      <c r="W68" s="67"/>
    </row>
    <row r="69" spans="1:23" ht="42" customHeight="1">
      <c r="A69" s="150">
        <v>108</v>
      </c>
      <c r="B69" s="14"/>
      <c r="C69" s="15">
        <v>7</v>
      </c>
      <c r="D69" s="2"/>
      <c r="E69" s="21" t="s">
        <v>153</v>
      </c>
      <c r="F69" s="73" t="s">
        <v>63</v>
      </c>
      <c r="G69" s="25" t="s">
        <v>304</v>
      </c>
      <c r="H69" s="19" t="s">
        <v>305</v>
      </c>
      <c r="I69" s="8">
        <v>88.7</v>
      </c>
      <c r="J69" s="3">
        <v>55</v>
      </c>
      <c r="K69" s="28" t="s">
        <v>117</v>
      </c>
      <c r="L69" s="16">
        <v>32</v>
      </c>
      <c r="M69" s="74">
        <f t="shared" si="3"/>
        <v>1760</v>
      </c>
      <c r="N69" s="2">
        <f t="shared" si="2"/>
        <v>19.84216459977452</v>
      </c>
      <c r="O69" s="7" t="s">
        <v>351</v>
      </c>
      <c r="P69" s="6" t="s">
        <v>32</v>
      </c>
      <c r="V69" s="67"/>
      <c r="W69" s="67"/>
    </row>
    <row r="70" spans="1:23" ht="27.75" customHeight="1">
      <c r="A70" s="66"/>
      <c r="B70" s="368" t="s">
        <v>413</v>
      </c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67"/>
      <c r="V70" s="67"/>
      <c r="W70" s="67"/>
    </row>
    <row r="71" spans="1:23" s="4" customFormat="1" ht="33.75" customHeight="1">
      <c r="A71" s="5" t="s">
        <v>2</v>
      </c>
      <c r="B71" s="5" t="s">
        <v>4</v>
      </c>
      <c r="C71" s="5" t="s">
        <v>3</v>
      </c>
      <c r="D71" s="5" t="s">
        <v>150</v>
      </c>
      <c r="E71" s="5" t="s">
        <v>152</v>
      </c>
      <c r="F71" s="5" t="s">
        <v>5</v>
      </c>
      <c r="G71" s="5" t="s">
        <v>0</v>
      </c>
      <c r="H71" s="5" t="s">
        <v>6</v>
      </c>
      <c r="I71" s="5" t="s">
        <v>20</v>
      </c>
      <c r="J71" s="5" t="s">
        <v>7</v>
      </c>
      <c r="K71" s="5" t="s">
        <v>8</v>
      </c>
      <c r="L71" s="5" t="s">
        <v>9</v>
      </c>
      <c r="M71" s="5" t="s">
        <v>10</v>
      </c>
      <c r="N71" s="5" t="s">
        <v>154</v>
      </c>
      <c r="O71" s="5" t="s">
        <v>11</v>
      </c>
      <c r="P71" s="5" t="s">
        <v>1</v>
      </c>
      <c r="Q71" s="27"/>
      <c r="R71" s="27"/>
      <c r="S71" s="27"/>
      <c r="T71" s="27"/>
      <c r="U71" s="27"/>
      <c r="V71" s="27"/>
      <c r="W71" s="27"/>
    </row>
    <row r="72" spans="1:23" ht="42" customHeight="1">
      <c r="A72" s="7"/>
      <c r="B72" s="14"/>
      <c r="C72" s="15"/>
      <c r="D72" s="2"/>
      <c r="E72" s="21" t="s">
        <v>153</v>
      </c>
      <c r="F72" s="73" t="s">
        <v>35</v>
      </c>
      <c r="G72" s="25" t="s">
        <v>33</v>
      </c>
      <c r="H72" s="23" t="s">
        <v>34</v>
      </c>
      <c r="I72" s="8">
        <v>88.45</v>
      </c>
      <c r="J72" s="3">
        <v>55</v>
      </c>
      <c r="K72" s="18" t="s">
        <v>116</v>
      </c>
      <c r="L72" s="85">
        <v>132</v>
      </c>
      <c r="M72" s="74">
        <f aca="true" t="shared" si="4" ref="M72:M84">SUM(L72*J72)</f>
        <v>7260</v>
      </c>
      <c r="N72" s="2">
        <f aca="true" t="shared" si="5" ref="N72:N78">SUM(M72/I72)</f>
        <v>82.08027133973997</v>
      </c>
      <c r="O72" s="84" t="s">
        <v>163</v>
      </c>
      <c r="P72" s="6" t="s">
        <v>36</v>
      </c>
      <c r="V72" s="67"/>
      <c r="W72" s="67"/>
    </row>
    <row r="73" spans="1:23" ht="42" customHeight="1">
      <c r="A73" s="7"/>
      <c r="B73" s="14"/>
      <c r="C73" s="15"/>
      <c r="D73" s="2"/>
      <c r="E73" s="6" t="s">
        <v>153</v>
      </c>
      <c r="F73" s="73" t="s">
        <v>308</v>
      </c>
      <c r="G73" s="25" t="s">
        <v>306</v>
      </c>
      <c r="H73" s="19" t="s">
        <v>307</v>
      </c>
      <c r="I73" s="8">
        <v>93.3</v>
      </c>
      <c r="J73" s="3">
        <v>55</v>
      </c>
      <c r="K73" s="18" t="s">
        <v>458</v>
      </c>
      <c r="L73" s="16">
        <v>125</v>
      </c>
      <c r="M73" s="74">
        <f t="shared" si="4"/>
        <v>6875</v>
      </c>
      <c r="N73" s="2">
        <f t="shared" si="5"/>
        <v>73.68703108252947</v>
      </c>
      <c r="O73" s="84" t="s">
        <v>163</v>
      </c>
      <c r="P73" s="6" t="s">
        <v>32</v>
      </c>
      <c r="V73" s="67"/>
      <c r="W73" s="67"/>
    </row>
    <row r="74" spans="1:23" ht="42" customHeight="1">
      <c r="A74" s="7"/>
      <c r="B74" s="14"/>
      <c r="C74" s="15"/>
      <c r="D74" s="2"/>
      <c r="E74" s="6" t="s">
        <v>153</v>
      </c>
      <c r="F74" s="73" t="s">
        <v>31</v>
      </c>
      <c r="G74" s="25" t="s">
        <v>29</v>
      </c>
      <c r="H74" s="19" t="s">
        <v>30</v>
      </c>
      <c r="I74" s="8">
        <v>86</v>
      </c>
      <c r="J74" s="3">
        <v>55</v>
      </c>
      <c r="K74" s="18" t="s">
        <v>134</v>
      </c>
      <c r="L74" s="16">
        <v>111</v>
      </c>
      <c r="M74" s="74">
        <f t="shared" si="4"/>
        <v>6105</v>
      </c>
      <c r="N74" s="2">
        <f t="shared" si="5"/>
        <v>70.98837209302326</v>
      </c>
      <c r="O74" s="7" t="s">
        <v>12</v>
      </c>
      <c r="P74" s="6" t="s">
        <v>13</v>
      </c>
      <c r="V74" s="67"/>
      <c r="W74" s="67"/>
    </row>
    <row r="75" spans="1:23" ht="42" customHeight="1">
      <c r="A75" s="7"/>
      <c r="B75" s="14"/>
      <c r="C75" s="15"/>
      <c r="D75" s="2"/>
      <c r="E75" s="6" t="s">
        <v>153</v>
      </c>
      <c r="F75" s="63" t="s">
        <v>46</v>
      </c>
      <c r="G75" s="25" t="s">
        <v>44</v>
      </c>
      <c r="H75" s="19" t="s">
        <v>45</v>
      </c>
      <c r="I75" s="8">
        <v>94.1</v>
      </c>
      <c r="J75" s="3">
        <v>55</v>
      </c>
      <c r="K75" s="28" t="s">
        <v>131</v>
      </c>
      <c r="L75" s="16">
        <v>120</v>
      </c>
      <c r="M75" s="74">
        <f t="shared" si="4"/>
        <v>6600</v>
      </c>
      <c r="N75" s="2">
        <f t="shared" si="5"/>
        <v>70.13815090329437</v>
      </c>
      <c r="O75" s="7" t="s">
        <v>12</v>
      </c>
      <c r="P75" s="6" t="s">
        <v>13</v>
      </c>
      <c r="V75" s="67"/>
      <c r="W75" s="67"/>
    </row>
    <row r="76" spans="1:23" ht="42" customHeight="1">
      <c r="A76" s="7"/>
      <c r="B76" s="14"/>
      <c r="C76" s="15"/>
      <c r="D76" s="2"/>
      <c r="E76" s="6" t="s">
        <v>153</v>
      </c>
      <c r="F76" s="63" t="s">
        <v>97</v>
      </c>
      <c r="G76" s="25" t="s">
        <v>95</v>
      </c>
      <c r="H76" s="19" t="s">
        <v>96</v>
      </c>
      <c r="I76" s="8">
        <v>85.6</v>
      </c>
      <c r="J76" s="3">
        <v>55</v>
      </c>
      <c r="K76" s="28" t="s">
        <v>966</v>
      </c>
      <c r="L76" s="16">
        <v>108</v>
      </c>
      <c r="M76" s="74">
        <f t="shared" si="4"/>
        <v>5940</v>
      </c>
      <c r="N76" s="2">
        <f t="shared" si="5"/>
        <v>69.39252336448598</v>
      </c>
      <c r="O76" s="7" t="s">
        <v>12</v>
      </c>
      <c r="P76" s="6" t="s">
        <v>13</v>
      </c>
      <c r="V76" s="67"/>
      <c r="W76" s="67"/>
    </row>
    <row r="77" spans="1:23" ht="42" customHeight="1">
      <c r="A77" s="7"/>
      <c r="B77" s="14"/>
      <c r="C77" s="15"/>
      <c r="D77" s="2"/>
      <c r="E77" s="6" t="s">
        <v>153</v>
      </c>
      <c r="F77" s="63" t="s">
        <v>243</v>
      </c>
      <c r="G77" s="25" t="s">
        <v>240</v>
      </c>
      <c r="H77" s="19" t="s">
        <v>241</v>
      </c>
      <c r="I77" s="8">
        <v>93</v>
      </c>
      <c r="J77" s="3">
        <v>55</v>
      </c>
      <c r="K77" s="28" t="s">
        <v>966</v>
      </c>
      <c r="L77" s="16">
        <v>114</v>
      </c>
      <c r="M77" s="74">
        <f t="shared" si="4"/>
        <v>6270</v>
      </c>
      <c r="N77" s="2">
        <f t="shared" si="5"/>
        <v>67.41935483870968</v>
      </c>
      <c r="O77" s="7" t="s">
        <v>12</v>
      </c>
      <c r="P77" s="6" t="s">
        <v>32</v>
      </c>
      <c r="V77" s="67"/>
      <c r="W77" s="67"/>
    </row>
    <row r="78" spans="1:23" ht="42" customHeight="1">
      <c r="A78" s="7"/>
      <c r="B78" s="14"/>
      <c r="C78" s="15"/>
      <c r="D78" s="2"/>
      <c r="E78" s="6" t="s">
        <v>153</v>
      </c>
      <c r="F78" s="63" t="s">
        <v>313</v>
      </c>
      <c r="G78" s="25" t="s">
        <v>314</v>
      </c>
      <c r="H78" s="19" t="s">
        <v>315</v>
      </c>
      <c r="I78" s="8">
        <v>82.9</v>
      </c>
      <c r="J78" s="3">
        <v>55</v>
      </c>
      <c r="K78" s="18" t="s">
        <v>458</v>
      </c>
      <c r="L78" s="16">
        <v>101</v>
      </c>
      <c r="M78" s="74">
        <f t="shared" si="4"/>
        <v>5555</v>
      </c>
      <c r="N78" s="2">
        <f t="shared" si="5"/>
        <v>67.00844390832327</v>
      </c>
      <c r="O78" s="7" t="s">
        <v>12</v>
      </c>
      <c r="P78" s="6" t="s">
        <v>32</v>
      </c>
      <c r="V78" s="67"/>
      <c r="W78" s="67"/>
    </row>
    <row r="79" spans="1:15" ht="27.75" customHeight="1">
      <c r="A79" s="45"/>
      <c r="B79" s="369" t="s">
        <v>414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1"/>
    </row>
    <row r="80" spans="1:24" s="4" customFormat="1" ht="33.75" customHeight="1">
      <c r="A80" s="75" t="s">
        <v>2</v>
      </c>
      <c r="B80" s="75" t="s">
        <v>4</v>
      </c>
      <c r="C80" s="75" t="s">
        <v>3</v>
      </c>
      <c r="D80" s="75" t="s">
        <v>150</v>
      </c>
      <c r="E80" s="75" t="s">
        <v>152</v>
      </c>
      <c r="F80" s="75" t="s">
        <v>5</v>
      </c>
      <c r="G80" s="75" t="s">
        <v>0</v>
      </c>
      <c r="H80" s="75" t="s">
        <v>6</v>
      </c>
      <c r="I80" s="75" t="s">
        <v>20</v>
      </c>
      <c r="J80" s="75" t="s">
        <v>7</v>
      </c>
      <c r="K80" s="75" t="s">
        <v>8</v>
      </c>
      <c r="L80" s="75" t="s">
        <v>9</v>
      </c>
      <c r="M80" s="75" t="s">
        <v>10</v>
      </c>
      <c r="N80" s="75" t="s">
        <v>154</v>
      </c>
      <c r="O80" s="75" t="s">
        <v>331</v>
      </c>
      <c r="P80" s="75" t="s">
        <v>356</v>
      </c>
      <c r="Q80" s="75" t="s">
        <v>1</v>
      </c>
      <c r="R80" s="27"/>
      <c r="S80" s="27"/>
      <c r="T80" s="27"/>
      <c r="U80" s="27"/>
      <c r="V80" s="27"/>
      <c r="W80" s="27"/>
      <c r="X80" s="27"/>
    </row>
    <row r="81" spans="1:24" ht="42" customHeight="1">
      <c r="A81" s="7"/>
      <c r="B81" s="14"/>
      <c r="C81" s="15"/>
      <c r="D81" s="2"/>
      <c r="E81" s="6" t="s">
        <v>153</v>
      </c>
      <c r="F81" s="63" t="s">
        <v>35</v>
      </c>
      <c r="G81" s="25" t="s">
        <v>33</v>
      </c>
      <c r="H81" s="19" t="s">
        <v>34</v>
      </c>
      <c r="I81" s="8">
        <v>88.45</v>
      </c>
      <c r="J81" s="3">
        <v>55</v>
      </c>
      <c r="K81" s="18" t="s">
        <v>116</v>
      </c>
      <c r="L81" s="16">
        <v>129</v>
      </c>
      <c r="M81" s="74">
        <f t="shared" si="4"/>
        <v>7095</v>
      </c>
      <c r="N81" s="2">
        <f aca="true" t="shared" si="6" ref="N81:N87">SUM(M81/I81)</f>
        <v>80.21481062747314</v>
      </c>
      <c r="O81" s="79">
        <f>SUM(L81+L72)</f>
        <v>261</v>
      </c>
      <c r="P81" s="84" t="s">
        <v>163</v>
      </c>
      <c r="Q81" s="6" t="s">
        <v>36</v>
      </c>
      <c r="V81" s="67"/>
      <c r="W81" s="67"/>
      <c r="X81" s="67"/>
    </row>
    <row r="82" spans="1:24" ht="42" customHeight="1">
      <c r="A82" s="7"/>
      <c r="B82" s="14"/>
      <c r="C82" s="15"/>
      <c r="D82" s="2"/>
      <c r="E82" s="6" t="s">
        <v>153</v>
      </c>
      <c r="F82" s="63" t="s">
        <v>308</v>
      </c>
      <c r="G82" s="25" t="s">
        <v>306</v>
      </c>
      <c r="H82" s="19" t="s">
        <v>307</v>
      </c>
      <c r="I82" s="8">
        <v>93.3</v>
      </c>
      <c r="J82" s="3">
        <v>55</v>
      </c>
      <c r="K82" s="18" t="s">
        <v>458</v>
      </c>
      <c r="L82" s="16">
        <v>130</v>
      </c>
      <c r="M82" s="74">
        <f t="shared" si="4"/>
        <v>7150</v>
      </c>
      <c r="N82" s="2">
        <f t="shared" si="6"/>
        <v>76.63451232583066</v>
      </c>
      <c r="O82" s="79">
        <f>SUM(L82+L73)</f>
        <v>255</v>
      </c>
      <c r="P82" s="84" t="s">
        <v>163</v>
      </c>
      <c r="Q82" s="6" t="s">
        <v>32</v>
      </c>
      <c r="V82" s="67"/>
      <c r="W82" s="67"/>
      <c r="X82" s="67"/>
    </row>
    <row r="83" spans="1:24" ht="42" customHeight="1">
      <c r="A83" s="7"/>
      <c r="B83" s="14"/>
      <c r="C83" s="15"/>
      <c r="D83" s="2"/>
      <c r="E83" s="6" t="s">
        <v>153</v>
      </c>
      <c r="F83" s="63" t="s">
        <v>31</v>
      </c>
      <c r="G83" s="25" t="s">
        <v>29</v>
      </c>
      <c r="H83" s="19" t="s">
        <v>30</v>
      </c>
      <c r="I83" s="8">
        <v>86</v>
      </c>
      <c r="J83" s="3">
        <v>55</v>
      </c>
      <c r="K83" s="18" t="s">
        <v>134</v>
      </c>
      <c r="L83" s="16">
        <v>119</v>
      </c>
      <c r="M83" s="74">
        <f t="shared" si="4"/>
        <v>6545</v>
      </c>
      <c r="N83" s="2">
        <f t="shared" si="6"/>
        <v>76.1046511627907</v>
      </c>
      <c r="O83" s="79">
        <f>SUM(L83+L74)</f>
        <v>230</v>
      </c>
      <c r="P83" s="84" t="s">
        <v>163</v>
      </c>
      <c r="Q83" s="6" t="s">
        <v>13</v>
      </c>
      <c r="V83" s="67"/>
      <c r="W83" s="67"/>
      <c r="X83" s="67"/>
    </row>
    <row r="84" spans="1:24" ht="42" customHeight="1">
      <c r="A84" s="7"/>
      <c r="B84" s="14"/>
      <c r="C84" s="15"/>
      <c r="D84" s="2"/>
      <c r="E84" s="6" t="s">
        <v>153</v>
      </c>
      <c r="F84" s="63" t="s">
        <v>46</v>
      </c>
      <c r="G84" s="25" t="s">
        <v>44</v>
      </c>
      <c r="H84" s="19" t="s">
        <v>45</v>
      </c>
      <c r="I84" s="8">
        <v>94.1</v>
      </c>
      <c r="J84" s="3">
        <v>55</v>
      </c>
      <c r="K84" s="28" t="s">
        <v>131</v>
      </c>
      <c r="L84" s="85">
        <v>125</v>
      </c>
      <c r="M84" s="74">
        <f t="shared" si="4"/>
        <v>6875</v>
      </c>
      <c r="N84" s="2">
        <f t="shared" si="6"/>
        <v>73.0605738575983</v>
      </c>
      <c r="O84" s="79">
        <f>SUM(L84+L75)</f>
        <v>245</v>
      </c>
      <c r="P84" s="84" t="s">
        <v>456</v>
      </c>
      <c r="Q84" s="6" t="s">
        <v>13</v>
      </c>
      <c r="V84" s="67"/>
      <c r="W84" s="67"/>
      <c r="X84" s="67"/>
    </row>
    <row r="85" spans="1:24" ht="42" customHeight="1">
      <c r="A85" s="7"/>
      <c r="B85" s="14"/>
      <c r="C85" s="15"/>
      <c r="D85" s="2"/>
      <c r="E85" s="6" t="s">
        <v>153</v>
      </c>
      <c r="F85" s="63" t="s">
        <v>97</v>
      </c>
      <c r="G85" s="25" t="s">
        <v>95</v>
      </c>
      <c r="H85" s="19" t="s">
        <v>96</v>
      </c>
      <c r="I85" s="8">
        <v>85.6</v>
      </c>
      <c r="J85" s="3">
        <v>55</v>
      </c>
      <c r="K85" s="28" t="s">
        <v>966</v>
      </c>
      <c r="L85" s="16" t="s">
        <v>301</v>
      </c>
      <c r="M85" s="74">
        <v>0</v>
      </c>
      <c r="N85" s="2">
        <f t="shared" si="6"/>
        <v>0</v>
      </c>
      <c r="O85" s="79">
        <v>0</v>
      </c>
      <c r="P85" s="7"/>
      <c r="Q85" s="6" t="s">
        <v>13</v>
      </c>
      <c r="V85" s="67"/>
      <c r="W85" s="67"/>
      <c r="X85" s="67"/>
    </row>
    <row r="86" spans="1:24" ht="42" customHeight="1">
      <c r="A86" s="7"/>
      <c r="B86" s="14"/>
      <c r="C86" s="15"/>
      <c r="D86" s="2"/>
      <c r="E86" s="6" t="s">
        <v>153</v>
      </c>
      <c r="F86" s="63" t="s">
        <v>243</v>
      </c>
      <c r="G86" s="25" t="s">
        <v>240</v>
      </c>
      <c r="H86" s="19" t="s">
        <v>241</v>
      </c>
      <c r="I86" s="8">
        <v>93</v>
      </c>
      <c r="J86" s="3">
        <v>55</v>
      </c>
      <c r="K86" s="28" t="s">
        <v>966</v>
      </c>
      <c r="L86" s="16" t="s">
        <v>301</v>
      </c>
      <c r="M86" s="74">
        <v>0</v>
      </c>
      <c r="N86" s="2">
        <f t="shared" si="6"/>
        <v>0</v>
      </c>
      <c r="O86" s="79">
        <v>0</v>
      </c>
      <c r="P86" s="7"/>
      <c r="Q86" s="6" t="s">
        <v>32</v>
      </c>
      <c r="V86" s="67"/>
      <c r="W86" s="67"/>
      <c r="X86" s="67"/>
    </row>
    <row r="87" spans="1:24" ht="42" customHeight="1">
      <c r="A87" s="7"/>
      <c r="B87" s="14"/>
      <c r="C87" s="15"/>
      <c r="D87" s="2"/>
      <c r="E87" s="6" t="s">
        <v>153</v>
      </c>
      <c r="F87" s="63" t="s">
        <v>313</v>
      </c>
      <c r="G87" s="25" t="s">
        <v>314</v>
      </c>
      <c r="H87" s="19" t="s">
        <v>315</v>
      </c>
      <c r="I87" s="8">
        <v>82.9</v>
      </c>
      <c r="J87" s="3">
        <v>55</v>
      </c>
      <c r="K87" s="18" t="s">
        <v>458</v>
      </c>
      <c r="L87" s="16">
        <v>96</v>
      </c>
      <c r="M87" s="74">
        <f>SUM(L87*J87)</f>
        <v>5280</v>
      </c>
      <c r="N87" s="2">
        <f t="shared" si="6"/>
        <v>63.69119420989143</v>
      </c>
      <c r="O87" s="79">
        <f>SUM(L87+L78)</f>
        <v>197</v>
      </c>
      <c r="P87" s="7"/>
      <c r="Q87" s="6" t="s">
        <v>32</v>
      </c>
      <c r="V87" s="67"/>
      <c r="W87" s="67"/>
      <c r="X87" s="67"/>
    </row>
    <row r="88" spans="1:15" ht="27.75" customHeight="1">
      <c r="A88" s="95"/>
      <c r="B88" s="370" t="s">
        <v>416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2"/>
    </row>
    <row r="89" spans="1:27" s="4" customFormat="1" ht="33.75" customHeight="1">
      <c r="A89" s="5" t="s">
        <v>2</v>
      </c>
      <c r="B89" s="5" t="s">
        <v>4</v>
      </c>
      <c r="C89" s="5" t="s">
        <v>3</v>
      </c>
      <c r="D89" s="5" t="s">
        <v>150</v>
      </c>
      <c r="E89" s="5" t="s">
        <v>152</v>
      </c>
      <c r="F89" s="5" t="s">
        <v>5</v>
      </c>
      <c r="G89" s="5" t="s">
        <v>0</v>
      </c>
      <c r="H89" s="5" t="s">
        <v>6</v>
      </c>
      <c r="I89" s="5" t="s">
        <v>20</v>
      </c>
      <c r="J89" s="5" t="s">
        <v>7</v>
      </c>
      <c r="K89" s="5" t="s">
        <v>8</v>
      </c>
      <c r="L89" s="5" t="s">
        <v>9</v>
      </c>
      <c r="M89" s="5" t="s">
        <v>10</v>
      </c>
      <c r="N89" s="5" t="s">
        <v>432</v>
      </c>
      <c r="O89" s="5" t="s">
        <v>154</v>
      </c>
      <c r="P89" s="5" t="s">
        <v>11</v>
      </c>
      <c r="Q89" s="5" t="s">
        <v>326</v>
      </c>
      <c r="R89" s="83" t="s">
        <v>325</v>
      </c>
      <c r="S89" s="5" t="s">
        <v>11</v>
      </c>
      <c r="T89" s="5" t="s">
        <v>1</v>
      </c>
      <c r="U89" s="27"/>
      <c r="V89" s="27"/>
      <c r="W89" s="27"/>
      <c r="X89" s="27"/>
      <c r="Y89" s="27"/>
      <c r="Z89" s="27"/>
      <c r="AA89" s="27"/>
    </row>
    <row r="90" spans="1:27" ht="42" customHeight="1">
      <c r="A90" s="68">
        <v>109</v>
      </c>
      <c r="B90" s="14"/>
      <c r="C90" s="82">
        <v>1</v>
      </c>
      <c r="D90" s="2"/>
      <c r="E90" s="6" t="s">
        <v>153</v>
      </c>
      <c r="F90" s="73" t="s">
        <v>35</v>
      </c>
      <c r="G90" s="25" t="s">
        <v>33</v>
      </c>
      <c r="H90" s="23" t="s">
        <v>34</v>
      </c>
      <c r="I90" s="8">
        <v>88.45</v>
      </c>
      <c r="J90" s="3">
        <v>55</v>
      </c>
      <c r="K90" s="18" t="s">
        <v>116</v>
      </c>
      <c r="L90" s="16">
        <v>106</v>
      </c>
      <c r="M90" s="74">
        <v>5830</v>
      </c>
      <c r="N90" s="74">
        <v>20185</v>
      </c>
      <c r="O90" s="2">
        <v>65.91</v>
      </c>
      <c r="P90" s="7" t="s">
        <v>12</v>
      </c>
      <c r="Q90" s="88">
        <v>367</v>
      </c>
      <c r="R90" s="90">
        <v>228.21</v>
      </c>
      <c r="S90" s="250" t="s">
        <v>964</v>
      </c>
      <c r="T90" s="6" t="s">
        <v>36</v>
      </c>
      <c r="V90" s="67"/>
      <c r="W90" s="67"/>
      <c r="X90" s="67"/>
      <c r="Y90" s="67"/>
      <c r="Z90" s="67"/>
      <c r="AA90" s="67"/>
    </row>
    <row r="91" spans="1:27" ht="42" customHeight="1">
      <c r="A91" s="68">
        <v>110</v>
      </c>
      <c r="B91" s="14"/>
      <c r="C91" s="82">
        <v>2</v>
      </c>
      <c r="D91" s="2"/>
      <c r="E91" s="6" t="s">
        <v>153</v>
      </c>
      <c r="F91" s="73" t="s">
        <v>308</v>
      </c>
      <c r="G91" s="25" t="s">
        <v>306</v>
      </c>
      <c r="H91" s="19" t="s">
        <v>307</v>
      </c>
      <c r="I91" s="8">
        <v>93.3</v>
      </c>
      <c r="J91" s="3">
        <v>55</v>
      </c>
      <c r="K91" s="18" t="s">
        <v>458</v>
      </c>
      <c r="L91" s="16">
        <v>120</v>
      </c>
      <c r="M91" s="74">
        <f>SUM(L91*J91)</f>
        <v>6600</v>
      </c>
      <c r="N91" s="74">
        <f aca="true" t="shared" si="7" ref="N91:N96">SUM(J91*Q91)</f>
        <v>20625</v>
      </c>
      <c r="O91" s="2">
        <f aca="true" t="shared" si="8" ref="O91:O96">SUM(M91/I91)</f>
        <v>70.7395498392283</v>
      </c>
      <c r="P91" s="7" t="s">
        <v>12</v>
      </c>
      <c r="Q91" s="238">
        <f aca="true" t="shared" si="9" ref="Q91:Q96">SUM(L91+O82)</f>
        <v>375</v>
      </c>
      <c r="R91" s="97">
        <f aca="true" t="shared" si="10" ref="R91:R96">SUM(N91/I91)</f>
        <v>221.06109324758845</v>
      </c>
      <c r="S91" s="7" t="s">
        <v>965</v>
      </c>
      <c r="T91" s="6" t="s">
        <v>32</v>
      </c>
      <c r="V91" s="67"/>
      <c r="W91" s="67"/>
      <c r="X91" s="67"/>
      <c r="Y91" s="67"/>
      <c r="Z91" s="67"/>
      <c r="AA91" s="67"/>
    </row>
    <row r="92" spans="1:27" ht="42" customHeight="1">
      <c r="A92" s="150">
        <v>111</v>
      </c>
      <c r="B92" s="14"/>
      <c r="C92" s="82">
        <v>3</v>
      </c>
      <c r="D92" s="2">
        <v>5</v>
      </c>
      <c r="E92" s="6" t="s">
        <v>153</v>
      </c>
      <c r="F92" s="63" t="s">
        <v>31</v>
      </c>
      <c r="G92" s="25" t="s">
        <v>29</v>
      </c>
      <c r="H92" s="19" t="s">
        <v>30</v>
      </c>
      <c r="I92" s="8">
        <v>86</v>
      </c>
      <c r="J92" s="3">
        <v>55</v>
      </c>
      <c r="K92" s="18" t="s">
        <v>134</v>
      </c>
      <c r="L92" s="16">
        <v>102</v>
      </c>
      <c r="M92" s="74">
        <f>SUM(L92*J92)</f>
        <v>5610</v>
      </c>
      <c r="N92" s="74">
        <f t="shared" si="7"/>
        <v>18260</v>
      </c>
      <c r="O92" s="2">
        <f t="shared" si="8"/>
        <v>65.23255813953489</v>
      </c>
      <c r="P92" s="7" t="s">
        <v>12</v>
      </c>
      <c r="Q92" s="89">
        <f t="shared" si="9"/>
        <v>332</v>
      </c>
      <c r="R92" s="97">
        <f t="shared" si="10"/>
        <v>212.32558139534885</v>
      </c>
      <c r="S92" s="7"/>
      <c r="T92" s="6" t="s">
        <v>13</v>
      </c>
      <c r="V92" s="67"/>
      <c r="W92" s="67"/>
      <c r="X92" s="67"/>
      <c r="Y92" s="67"/>
      <c r="Z92" s="67"/>
      <c r="AA92" s="67"/>
    </row>
    <row r="93" spans="1:27" ht="42" customHeight="1">
      <c r="A93" s="150">
        <v>112</v>
      </c>
      <c r="B93" s="14"/>
      <c r="C93" s="82">
        <v>4</v>
      </c>
      <c r="D93" s="2"/>
      <c r="E93" s="6" t="s">
        <v>153</v>
      </c>
      <c r="F93" s="63" t="s">
        <v>46</v>
      </c>
      <c r="G93" s="25" t="s">
        <v>44</v>
      </c>
      <c r="H93" s="19" t="s">
        <v>45</v>
      </c>
      <c r="I93" s="8">
        <v>94.2</v>
      </c>
      <c r="J93" s="3">
        <v>55</v>
      </c>
      <c r="K93" s="28" t="s">
        <v>131</v>
      </c>
      <c r="L93" s="16">
        <v>108</v>
      </c>
      <c r="M93" s="74">
        <f>SUM(L93*J93)</f>
        <v>5940</v>
      </c>
      <c r="N93" s="74">
        <f t="shared" si="7"/>
        <v>19415</v>
      </c>
      <c r="O93" s="2">
        <f t="shared" si="8"/>
        <v>63.05732484076433</v>
      </c>
      <c r="P93" s="7" t="s">
        <v>12</v>
      </c>
      <c r="Q93" s="88">
        <f t="shared" si="9"/>
        <v>353</v>
      </c>
      <c r="R93" s="97">
        <f t="shared" si="10"/>
        <v>206.104033970276</v>
      </c>
      <c r="S93" s="84" t="s">
        <v>415</v>
      </c>
      <c r="T93" s="6" t="s">
        <v>13</v>
      </c>
      <c r="V93" s="67"/>
      <c r="W93" s="67"/>
      <c r="X93" s="67"/>
      <c r="Y93" s="67"/>
      <c r="Z93" s="67"/>
      <c r="AA93" s="67"/>
    </row>
    <row r="94" spans="1:27" ht="42" customHeight="1">
      <c r="A94" s="150">
        <v>113</v>
      </c>
      <c r="B94" s="14"/>
      <c r="C94" s="82"/>
      <c r="D94" s="2"/>
      <c r="E94" s="6" t="s">
        <v>153</v>
      </c>
      <c r="F94" s="63" t="s">
        <v>97</v>
      </c>
      <c r="G94" s="25" t="s">
        <v>95</v>
      </c>
      <c r="H94" s="19" t="s">
        <v>96</v>
      </c>
      <c r="I94" s="8">
        <v>85.6</v>
      </c>
      <c r="J94" s="3">
        <v>55</v>
      </c>
      <c r="K94" s="28" t="s">
        <v>966</v>
      </c>
      <c r="L94" s="16">
        <v>0</v>
      </c>
      <c r="M94" s="74">
        <v>0</v>
      </c>
      <c r="N94" s="74">
        <f t="shared" si="7"/>
        <v>0</v>
      </c>
      <c r="O94" s="2">
        <f t="shared" si="8"/>
        <v>0</v>
      </c>
      <c r="P94" s="7"/>
      <c r="Q94" s="89">
        <f t="shared" si="9"/>
        <v>0</v>
      </c>
      <c r="R94" s="97">
        <f t="shared" si="10"/>
        <v>0</v>
      </c>
      <c r="S94" s="7"/>
      <c r="T94" s="6" t="s">
        <v>13</v>
      </c>
      <c r="V94" s="67"/>
      <c r="W94" s="67"/>
      <c r="X94" s="67"/>
      <c r="Y94" s="67"/>
      <c r="Z94" s="67"/>
      <c r="AA94" s="67"/>
    </row>
    <row r="95" spans="1:27" ht="42" customHeight="1">
      <c r="A95" s="150">
        <v>114</v>
      </c>
      <c r="B95" s="14"/>
      <c r="C95" s="82"/>
      <c r="D95" s="2"/>
      <c r="E95" s="6" t="s">
        <v>153</v>
      </c>
      <c r="F95" s="63" t="s">
        <v>243</v>
      </c>
      <c r="G95" s="25" t="s">
        <v>240</v>
      </c>
      <c r="H95" s="19" t="s">
        <v>241</v>
      </c>
      <c r="I95" s="8">
        <v>93</v>
      </c>
      <c r="J95" s="3">
        <v>55</v>
      </c>
      <c r="K95" s="28" t="s">
        <v>966</v>
      </c>
      <c r="L95" s="16">
        <v>0</v>
      </c>
      <c r="M95" s="74">
        <v>0</v>
      </c>
      <c r="N95" s="74">
        <f t="shared" si="7"/>
        <v>0</v>
      </c>
      <c r="O95" s="2">
        <f t="shared" si="8"/>
        <v>0</v>
      </c>
      <c r="P95" s="7"/>
      <c r="Q95" s="89">
        <f t="shared" si="9"/>
        <v>0</v>
      </c>
      <c r="R95" s="97">
        <f t="shared" si="10"/>
        <v>0</v>
      </c>
      <c r="S95" s="7"/>
      <c r="T95" s="6" t="s">
        <v>32</v>
      </c>
      <c r="V95" s="67"/>
      <c r="W95" s="67"/>
      <c r="X95" s="67"/>
      <c r="Y95" s="67"/>
      <c r="Z95" s="67"/>
      <c r="AA95" s="67"/>
    </row>
    <row r="96" spans="1:27" ht="42" customHeight="1">
      <c r="A96" s="150">
        <v>115</v>
      </c>
      <c r="B96" s="14"/>
      <c r="C96" s="82">
        <v>5</v>
      </c>
      <c r="D96" s="2"/>
      <c r="E96" s="6" t="s">
        <v>153</v>
      </c>
      <c r="F96" s="63" t="s">
        <v>313</v>
      </c>
      <c r="G96" s="25" t="s">
        <v>314</v>
      </c>
      <c r="H96" s="19" t="s">
        <v>315</v>
      </c>
      <c r="I96" s="8">
        <v>82.9</v>
      </c>
      <c r="J96" s="3">
        <v>55</v>
      </c>
      <c r="K96" s="18" t="s">
        <v>458</v>
      </c>
      <c r="L96" s="16">
        <v>82</v>
      </c>
      <c r="M96" s="74">
        <f>SUM(L96*J96)</f>
        <v>4510</v>
      </c>
      <c r="N96" s="74">
        <f t="shared" si="7"/>
        <v>15345</v>
      </c>
      <c r="O96" s="2">
        <f t="shared" si="8"/>
        <v>54.40289505428226</v>
      </c>
      <c r="P96" s="7" t="s">
        <v>41</v>
      </c>
      <c r="Q96" s="88">
        <f t="shared" si="9"/>
        <v>279</v>
      </c>
      <c r="R96" s="97">
        <f t="shared" si="10"/>
        <v>185.10253317249698</v>
      </c>
      <c r="S96" s="84" t="s">
        <v>333</v>
      </c>
      <c r="T96" s="6" t="s">
        <v>32</v>
      </c>
      <c r="V96" s="67"/>
      <c r="W96" s="67"/>
      <c r="X96" s="67"/>
      <c r="Y96" s="67"/>
      <c r="Z96" s="67"/>
      <c r="AA96" s="67"/>
    </row>
    <row r="97" spans="1:25" s="240" customFormat="1" ht="24" customHeight="1">
      <c r="A97" s="288" t="s">
        <v>1011</v>
      </c>
      <c r="B97" s="288"/>
      <c r="C97" s="288"/>
      <c r="D97" s="288"/>
      <c r="E97" s="288"/>
      <c r="F97" s="288"/>
      <c r="G97" s="288"/>
      <c r="H97" s="288"/>
      <c r="I97" s="289"/>
      <c r="J97" s="289"/>
      <c r="K97" s="289"/>
      <c r="L97" s="262"/>
      <c r="M97" s="262"/>
      <c r="N97" s="262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</row>
    <row r="98" spans="1:25" s="240" customFormat="1" ht="24" customHeight="1">
      <c r="A98" s="290" t="s">
        <v>1012</v>
      </c>
      <c r="B98" s="291"/>
      <c r="C98" s="291"/>
      <c r="D98" s="292"/>
      <c r="E98" s="264" t="s">
        <v>1017</v>
      </c>
      <c r="F98" s="290" t="s">
        <v>934</v>
      </c>
      <c r="G98" s="292"/>
      <c r="H98" s="293" t="s">
        <v>720</v>
      </c>
      <c r="I98" s="294"/>
      <c r="J98" s="290" t="s">
        <v>1016</v>
      </c>
      <c r="K98" s="292"/>
      <c r="L98" s="265"/>
      <c r="M98" s="266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42"/>
      <c r="Y98" s="242"/>
    </row>
    <row r="99" spans="1:25" s="240" customFormat="1" ht="24" customHeight="1">
      <c r="A99" s="290" t="s">
        <v>1014</v>
      </c>
      <c r="B99" s="291"/>
      <c r="C99" s="291"/>
      <c r="D99" s="292"/>
      <c r="E99" s="264" t="s">
        <v>16</v>
      </c>
      <c r="F99" s="290" t="s">
        <v>19</v>
      </c>
      <c r="G99" s="292"/>
      <c r="H99" s="293" t="s">
        <v>1015</v>
      </c>
      <c r="I99" s="294"/>
      <c r="J99" s="290" t="s">
        <v>1016</v>
      </c>
      <c r="K99" s="292"/>
      <c r="L99" s="265"/>
      <c r="M99" s="266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42"/>
      <c r="Y99" s="242"/>
    </row>
    <row r="100" spans="1:25" s="240" customFormat="1" ht="24" customHeight="1">
      <c r="A100" s="290" t="s">
        <v>1014</v>
      </c>
      <c r="B100" s="291"/>
      <c r="C100" s="291"/>
      <c r="D100" s="292"/>
      <c r="E100" s="264" t="s">
        <v>1045</v>
      </c>
      <c r="F100" s="295" t="s">
        <v>1025</v>
      </c>
      <c r="G100" s="295"/>
      <c r="H100" s="296" t="s">
        <v>1015</v>
      </c>
      <c r="I100" s="296"/>
      <c r="J100" s="295" t="s">
        <v>1016</v>
      </c>
      <c r="K100" s="297"/>
      <c r="L100" s="265"/>
      <c r="M100" s="266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42"/>
      <c r="Y100" s="242"/>
    </row>
    <row r="101" spans="1:25" s="240" customFormat="1" ht="24" customHeight="1">
      <c r="A101" s="290" t="s">
        <v>1014</v>
      </c>
      <c r="B101" s="291"/>
      <c r="C101" s="291"/>
      <c r="D101" s="292"/>
      <c r="E101" s="264" t="s">
        <v>494</v>
      </c>
      <c r="F101" s="290" t="s">
        <v>471</v>
      </c>
      <c r="G101" s="292"/>
      <c r="H101" s="293" t="s">
        <v>1028</v>
      </c>
      <c r="I101" s="294"/>
      <c r="J101" s="290" t="s">
        <v>1018</v>
      </c>
      <c r="K101" s="292"/>
      <c r="L101" s="265"/>
      <c r="M101" s="266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42"/>
      <c r="Y101" s="242"/>
    </row>
    <row r="102" spans="1:25" s="240" customFormat="1" ht="24" customHeight="1">
      <c r="A102" s="290" t="s">
        <v>1014</v>
      </c>
      <c r="B102" s="291"/>
      <c r="C102" s="291"/>
      <c r="D102" s="292"/>
      <c r="E102" s="270" t="s">
        <v>1044</v>
      </c>
      <c r="F102" s="298" t="s">
        <v>1032</v>
      </c>
      <c r="G102" s="299"/>
      <c r="H102" s="300" t="s">
        <v>1015</v>
      </c>
      <c r="I102" s="301"/>
      <c r="J102" s="298" t="s">
        <v>1013</v>
      </c>
      <c r="K102" s="299"/>
      <c r="L102" s="265"/>
      <c r="M102" s="266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42"/>
      <c r="Y102" s="242"/>
    </row>
    <row r="103" spans="1:25" s="240" customFormat="1" ht="24" customHeight="1">
      <c r="A103" s="290" t="s">
        <v>1014</v>
      </c>
      <c r="B103" s="291"/>
      <c r="C103" s="291"/>
      <c r="D103" s="292"/>
      <c r="E103" s="264" t="s">
        <v>1030</v>
      </c>
      <c r="F103" s="290" t="s">
        <v>1031</v>
      </c>
      <c r="G103" s="292"/>
      <c r="H103" s="293" t="s">
        <v>1015</v>
      </c>
      <c r="I103" s="294"/>
      <c r="J103" s="290" t="s">
        <v>1019</v>
      </c>
      <c r="K103" s="292"/>
      <c r="L103" s="265"/>
      <c r="M103" s="266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42"/>
      <c r="Y103" s="242"/>
    </row>
    <row r="104" spans="1:25" s="240" customFormat="1" ht="24" customHeight="1">
      <c r="A104" s="290" t="s">
        <v>1014</v>
      </c>
      <c r="B104" s="291"/>
      <c r="C104" s="291"/>
      <c r="D104" s="292"/>
      <c r="E104" s="264" t="s">
        <v>541</v>
      </c>
      <c r="F104" s="290" t="s">
        <v>1026</v>
      </c>
      <c r="G104" s="292"/>
      <c r="H104" s="293" t="s">
        <v>1028</v>
      </c>
      <c r="I104" s="294"/>
      <c r="J104" s="290" t="s">
        <v>1019</v>
      </c>
      <c r="K104" s="292"/>
      <c r="L104" s="265"/>
      <c r="M104" s="266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42"/>
      <c r="Y104" s="242"/>
    </row>
    <row r="105" spans="1:25" s="240" customFormat="1" ht="24" customHeight="1">
      <c r="A105" s="290" t="s">
        <v>1014</v>
      </c>
      <c r="B105" s="291"/>
      <c r="C105" s="291"/>
      <c r="D105" s="292"/>
      <c r="E105" s="264" t="s">
        <v>35</v>
      </c>
      <c r="F105" s="295" t="s">
        <v>1047</v>
      </c>
      <c r="G105" s="295"/>
      <c r="H105" s="296" t="s">
        <v>1048</v>
      </c>
      <c r="I105" s="296"/>
      <c r="J105" s="295" t="s">
        <v>1019</v>
      </c>
      <c r="K105" s="297"/>
      <c r="L105" s="265"/>
      <c r="M105" s="266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42"/>
      <c r="Y105" s="242"/>
    </row>
    <row r="106" spans="1:25" s="240" customFormat="1" ht="24" customHeight="1">
      <c r="A106" s="290" t="s">
        <v>1020</v>
      </c>
      <c r="B106" s="291"/>
      <c r="C106" s="291"/>
      <c r="D106" s="292"/>
      <c r="E106" s="264" t="s">
        <v>143</v>
      </c>
      <c r="F106" s="295" t="s">
        <v>108</v>
      </c>
      <c r="G106" s="295"/>
      <c r="H106" s="296" t="s">
        <v>1046</v>
      </c>
      <c r="I106" s="296"/>
      <c r="J106" s="295" t="s">
        <v>1019</v>
      </c>
      <c r="K106" s="297"/>
      <c r="L106" s="265"/>
      <c r="M106" s="266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42"/>
      <c r="Y106" s="242"/>
    </row>
    <row r="107" spans="1:25" s="240" customFormat="1" ht="24" customHeight="1">
      <c r="A107" s="290" t="s">
        <v>1020</v>
      </c>
      <c r="B107" s="291"/>
      <c r="C107" s="291"/>
      <c r="D107" s="292"/>
      <c r="E107" s="270" t="s">
        <v>71</v>
      </c>
      <c r="F107" s="298" t="s">
        <v>217</v>
      </c>
      <c r="G107" s="299"/>
      <c r="H107" s="300" t="s">
        <v>720</v>
      </c>
      <c r="I107" s="301"/>
      <c r="J107" s="298" t="s">
        <v>1021</v>
      </c>
      <c r="K107" s="299"/>
      <c r="L107" s="265"/>
      <c r="M107" s="266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42"/>
      <c r="Y107" s="242"/>
    </row>
    <row r="108" spans="1:25" s="240" customFormat="1" ht="24" customHeight="1">
      <c r="A108" s="290" t="s">
        <v>1020</v>
      </c>
      <c r="B108" s="291"/>
      <c r="C108" s="291"/>
      <c r="D108" s="292"/>
      <c r="E108" s="264" t="s">
        <v>1049</v>
      </c>
      <c r="F108" s="295" t="s">
        <v>1050</v>
      </c>
      <c r="G108" s="295"/>
      <c r="H108" s="296" t="s">
        <v>1015</v>
      </c>
      <c r="I108" s="296"/>
      <c r="J108" s="295" t="s">
        <v>1021</v>
      </c>
      <c r="K108" s="297"/>
      <c r="L108" s="265"/>
      <c r="M108" s="266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42"/>
      <c r="Y108" s="242"/>
    </row>
    <row r="109" spans="1:25" s="240" customFormat="1" ht="24" customHeight="1">
      <c r="A109" s="290" t="s">
        <v>1020</v>
      </c>
      <c r="B109" s="291"/>
      <c r="C109" s="291"/>
      <c r="D109" s="292"/>
      <c r="E109" s="264" t="s">
        <v>1030</v>
      </c>
      <c r="F109" s="290" t="s">
        <v>1031</v>
      </c>
      <c r="G109" s="292"/>
      <c r="H109" s="293" t="s">
        <v>1015</v>
      </c>
      <c r="I109" s="294"/>
      <c r="J109" s="290" t="s">
        <v>1019</v>
      </c>
      <c r="K109" s="292"/>
      <c r="L109" s="265"/>
      <c r="M109" s="266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42"/>
      <c r="Y109" s="242"/>
    </row>
    <row r="110" spans="1:25" s="240" customFormat="1" ht="24" customHeight="1">
      <c r="A110" s="290" t="s">
        <v>1020</v>
      </c>
      <c r="B110" s="291"/>
      <c r="C110" s="291"/>
      <c r="D110" s="292"/>
      <c r="E110" s="264" t="s">
        <v>552</v>
      </c>
      <c r="F110" s="290" t="s">
        <v>1029</v>
      </c>
      <c r="G110" s="292"/>
      <c r="H110" s="293" t="s">
        <v>1015</v>
      </c>
      <c r="I110" s="294"/>
      <c r="J110" s="290" t="s">
        <v>1019</v>
      </c>
      <c r="K110" s="292"/>
      <c r="L110" s="265"/>
      <c r="M110" s="266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42"/>
      <c r="Y110" s="242"/>
    </row>
    <row r="111" spans="1:25" s="240" customFormat="1" ht="24" customHeight="1">
      <c r="A111" s="290" t="s">
        <v>1020</v>
      </c>
      <c r="B111" s="291"/>
      <c r="C111" s="291"/>
      <c r="D111" s="292"/>
      <c r="E111" s="264" t="s">
        <v>1039</v>
      </c>
      <c r="F111" s="295" t="s">
        <v>1040</v>
      </c>
      <c r="G111" s="295"/>
      <c r="H111" s="296" t="s">
        <v>1015</v>
      </c>
      <c r="I111" s="296"/>
      <c r="J111" s="295" t="s">
        <v>1021</v>
      </c>
      <c r="K111" s="297"/>
      <c r="L111" s="265"/>
      <c r="M111" s="266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42"/>
      <c r="Y111" s="242"/>
    </row>
    <row r="112" spans="1:25" s="240" customFormat="1" ht="24" customHeight="1">
      <c r="A112" s="290" t="s">
        <v>1020</v>
      </c>
      <c r="B112" s="291"/>
      <c r="C112" s="291"/>
      <c r="D112" s="292"/>
      <c r="E112" s="264" t="s">
        <v>467</v>
      </c>
      <c r="F112" s="290" t="s">
        <v>1027</v>
      </c>
      <c r="G112" s="292"/>
      <c r="H112" s="293" t="s">
        <v>1028</v>
      </c>
      <c r="I112" s="294"/>
      <c r="J112" s="290" t="s">
        <v>1021</v>
      </c>
      <c r="K112" s="292"/>
      <c r="L112" s="265"/>
      <c r="M112" s="266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42"/>
      <c r="Y112" s="242"/>
    </row>
    <row r="113" spans="1:25" s="240" customFormat="1" ht="24" customHeight="1">
      <c r="A113" s="290" t="s">
        <v>1022</v>
      </c>
      <c r="B113" s="291"/>
      <c r="C113" s="291"/>
      <c r="D113" s="292"/>
      <c r="E113" s="264" t="s">
        <v>1037</v>
      </c>
      <c r="F113" s="290" t="s">
        <v>1038</v>
      </c>
      <c r="G113" s="292"/>
      <c r="H113" s="293" t="s">
        <v>1015</v>
      </c>
      <c r="I113" s="294"/>
      <c r="J113" s="290" t="s">
        <v>1021</v>
      </c>
      <c r="K113" s="292"/>
      <c r="L113" s="265"/>
      <c r="M113" s="266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42"/>
      <c r="Y113" s="242"/>
    </row>
    <row r="114" spans="1:25" s="240" customFormat="1" ht="24" customHeight="1">
      <c r="A114" s="290" t="s">
        <v>1023</v>
      </c>
      <c r="B114" s="291"/>
      <c r="C114" s="291"/>
      <c r="D114" s="292"/>
      <c r="E114" s="264" t="s">
        <v>1017</v>
      </c>
      <c r="F114" s="290" t="s">
        <v>934</v>
      </c>
      <c r="G114" s="292"/>
      <c r="H114" s="293" t="s">
        <v>720</v>
      </c>
      <c r="I114" s="294"/>
      <c r="J114" s="290" t="s">
        <v>1016</v>
      </c>
      <c r="K114" s="292"/>
      <c r="L114" s="265"/>
      <c r="M114" s="266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42"/>
      <c r="Y114" s="242"/>
    </row>
    <row r="115" spans="1:25" s="240" customFormat="1" ht="24" customHeight="1">
      <c r="A115" s="290" t="s">
        <v>1023</v>
      </c>
      <c r="B115" s="291"/>
      <c r="C115" s="291"/>
      <c r="D115" s="292"/>
      <c r="E115" s="264" t="s">
        <v>1041</v>
      </c>
      <c r="F115" s="295" t="s">
        <v>1042</v>
      </c>
      <c r="G115" s="295"/>
      <c r="H115" s="296" t="s">
        <v>1015</v>
      </c>
      <c r="I115" s="296"/>
      <c r="J115" s="295" t="s">
        <v>1021</v>
      </c>
      <c r="K115" s="297"/>
      <c r="L115" s="265"/>
      <c r="M115" s="266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42"/>
      <c r="Y115" s="242"/>
    </row>
    <row r="116" spans="1:25" s="240" customFormat="1" ht="24" customHeight="1">
      <c r="A116" s="290" t="s">
        <v>1035</v>
      </c>
      <c r="B116" s="291"/>
      <c r="C116" s="291"/>
      <c r="D116" s="292"/>
      <c r="E116" s="267"/>
      <c r="F116" s="290" t="s">
        <v>1036</v>
      </c>
      <c r="G116" s="292"/>
      <c r="H116" s="293" t="s">
        <v>720</v>
      </c>
      <c r="I116" s="294"/>
      <c r="J116" s="290" t="s">
        <v>1024</v>
      </c>
      <c r="K116" s="292"/>
      <c r="L116" s="265"/>
      <c r="M116" s="266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42"/>
      <c r="Y116" s="242"/>
    </row>
    <row r="117" spans="1:25" s="240" customFormat="1" ht="24" customHeight="1">
      <c r="A117" s="290" t="s">
        <v>1033</v>
      </c>
      <c r="B117" s="291"/>
      <c r="C117" s="291"/>
      <c r="D117" s="292"/>
      <c r="E117" s="264" t="s">
        <v>1043</v>
      </c>
      <c r="F117" s="295" t="s">
        <v>1034</v>
      </c>
      <c r="G117" s="295"/>
      <c r="H117" s="296" t="s">
        <v>720</v>
      </c>
      <c r="I117" s="296"/>
      <c r="J117" s="295" t="s">
        <v>1021</v>
      </c>
      <c r="K117" s="297"/>
      <c r="L117" s="268"/>
      <c r="M117" s="266"/>
      <c r="N117" s="269"/>
      <c r="O117" s="265"/>
      <c r="P117" s="265"/>
      <c r="Q117" s="265"/>
      <c r="R117" s="265"/>
      <c r="S117" s="265"/>
      <c r="T117" s="265"/>
      <c r="U117" s="265"/>
      <c r="V117" s="265"/>
      <c r="W117" s="265"/>
      <c r="X117" s="242"/>
      <c r="Y117" s="242"/>
    </row>
  </sheetData>
  <sheetProtection/>
  <mergeCells count="99">
    <mergeCell ref="A116:D116"/>
    <mergeCell ref="F116:G116"/>
    <mergeCell ref="H116:I116"/>
    <mergeCell ref="J116:K116"/>
    <mergeCell ref="A117:D117"/>
    <mergeCell ref="F117:G117"/>
    <mergeCell ref="H117:I117"/>
    <mergeCell ref="J117:K117"/>
    <mergeCell ref="A114:D114"/>
    <mergeCell ref="F114:G114"/>
    <mergeCell ref="H114:I114"/>
    <mergeCell ref="J114:K114"/>
    <mergeCell ref="A115:D115"/>
    <mergeCell ref="F115:G115"/>
    <mergeCell ref="H115:I115"/>
    <mergeCell ref="J115:K115"/>
    <mergeCell ref="A112:D112"/>
    <mergeCell ref="F112:G112"/>
    <mergeCell ref="H112:I112"/>
    <mergeCell ref="J112:K112"/>
    <mergeCell ref="A113:D113"/>
    <mergeCell ref="F113:G113"/>
    <mergeCell ref="H113:I113"/>
    <mergeCell ref="J113:K113"/>
    <mergeCell ref="A110:D110"/>
    <mergeCell ref="F110:G110"/>
    <mergeCell ref="H110:I110"/>
    <mergeCell ref="J110:K110"/>
    <mergeCell ref="A111:D111"/>
    <mergeCell ref="F111:G111"/>
    <mergeCell ref="H111:I111"/>
    <mergeCell ref="J111:K111"/>
    <mergeCell ref="A108:D108"/>
    <mergeCell ref="F108:G108"/>
    <mergeCell ref="H108:I108"/>
    <mergeCell ref="J108:K108"/>
    <mergeCell ref="A109:D109"/>
    <mergeCell ref="F109:G109"/>
    <mergeCell ref="H109:I109"/>
    <mergeCell ref="J109:K109"/>
    <mergeCell ref="A106:D106"/>
    <mergeCell ref="F106:G106"/>
    <mergeCell ref="H106:I106"/>
    <mergeCell ref="J106:K106"/>
    <mergeCell ref="A107:D107"/>
    <mergeCell ref="F107:G107"/>
    <mergeCell ref="H107:I107"/>
    <mergeCell ref="J107:K107"/>
    <mergeCell ref="A104:D104"/>
    <mergeCell ref="F104:G104"/>
    <mergeCell ref="H104:I104"/>
    <mergeCell ref="J104:K104"/>
    <mergeCell ref="A105:D105"/>
    <mergeCell ref="F105:G105"/>
    <mergeCell ref="H105:I105"/>
    <mergeCell ref="J105:K105"/>
    <mergeCell ref="A102:D102"/>
    <mergeCell ref="F102:G102"/>
    <mergeCell ref="H102:I102"/>
    <mergeCell ref="J102:K102"/>
    <mergeCell ref="A103:D103"/>
    <mergeCell ref="F103:G103"/>
    <mergeCell ref="H103:I103"/>
    <mergeCell ref="J103:K103"/>
    <mergeCell ref="A100:D100"/>
    <mergeCell ref="F100:G100"/>
    <mergeCell ref="H100:I100"/>
    <mergeCell ref="J100:K100"/>
    <mergeCell ref="A101:D101"/>
    <mergeCell ref="F101:G101"/>
    <mergeCell ref="H101:I101"/>
    <mergeCell ref="J101:K101"/>
    <mergeCell ref="A97:K97"/>
    <mergeCell ref="A98:D98"/>
    <mergeCell ref="F98:G98"/>
    <mergeCell ref="H98:I98"/>
    <mergeCell ref="J98:K98"/>
    <mergeCell ref="A99:D99"/>
    <mergeCell ref="F99:G99"/>
    <mergeCell ref="H99:I99"/>
    <mergeCell ref="J99:K99"/>
    <mergeCell ref="B79:O79"/>
    <mergeCell ref="B88:O88"/>
    <mergeCell ref="B35:N35"/>
    <mergeCell ref="B39:N39"/>
    <mergeCell ref="B44:N44"/>
    <mergeCell ref="B52:N52"/>
    <mergeCell ref="B55:N55"/>
    <mergeCell ref="B61:N61"/>
    <mergeCell ref="B5:N5"/>
    <mergeCell ref="A1:P1"/>
    <mergeCell ref="A2:P2"/>
    <mergeCell ref="A3:P3"/>
    <mergeCell ref="A4:P4"/>
    <mergeCell ref="B70:M70"/>
    <mergeCell ref="B15:N15"/>
    <mergeCell ref="B20:N20"/>
    <mergeCell ref="B26:N26"/>
    <mergeCell ref="B29:N29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zoomScale="60" zoomScaleNormal="60" zoomScalePageLayoutView="0" workbookViewId="0" topLeftCell="A58">
      <selection activeCell="O88" sqref="O88"/>
    </sheetView>
  </sheetViews>
  <sheetFormatPr defaultColWidth="9.140625" defaultRowHeight="15"/>
  <cols>
    <col min="1" max="1" width="6.57421875" style="106" customWidth="1"/>
    <col min="2" max="2" width="8.7109375" style="108" customWidth="1"/>
    <col min="3" max="3" width="9.8515625" style="111" customWidth="1"/>
    <col min="4" max="4" width="9.8515625" style="108" customWidth="1"/>
    <col min="5" max="5" width="20.8515625" style="108" customWidth="1"/>
    <col min="6" max="6" width="9.8515625" style="113" customWidth="1"/>
    <col min="7" max="7" width="27.8515625" style="109" customWidth="1"/>
    <col min="8" max="8" width="21.7109375" style="112" customWidth="1"/>
    <col min="9" max="9" width="10.7109375" style="108" customWidth="1"/>
    <col min="10" max="10" width="8.421875" style="108" customWidth="1"/>
    <col min="11" max="11" width="36.00390625" style="107" customWidth="1"/>
    <col min="12" max="12" width="11.7109375" style="106" customWidth="1"/>
    <col min="13" max="13" width="12.00390625" style="106" customWidth="1"/>
    <col min="14" max="14" width="12.28125" style="106" customWidth="1"/>
    <col min="15" max="15" width="26.140625" style="115" customWidth="1"/>
    <col min="16" max="16" width="23.421875" style="115" customWidth="1"/>
    <col min="17" max="17" width="18.421875" style="115" customWidth="1"/>
    <col min="18" max="18" width="27.7109375" style="115" customWidth="1"/>
    <col min="19" max="19" width="23.00390625" style="115" customWidth="1"/>
    <col min="20" max="20" width="16.7109375" style="115" customWidth="1"/>
    <col min="21" max="21" width="9.140625" style="115" customWidth="1"/>
    <col min="22" max="16384" width="9.140625" style="106" customWidth="1"/>
  </cols>
  <sheetData>
    <row r="1" spans="1:16" ht="21.75" customHeight="1">
      <c r="A1" s="280" t="s">
        <v>111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3" customHeight="1">
      <c r="A2" s="281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24.75" customHeight="1">
      <c r="A3" s="282" t="s">
        <v>113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21" s="114" customFormat="1" ht="27.75" customHeight="1">
      <c r="A4" s="318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118"/>
      <c r="R4" s="118"/>
      <c r="S4" s="118"/>
      <c r="T4" s="118"/>
      <c r="U4" s="118"/>
    </row>
    <row r="5" spans="1:23" ht="21.75" customHeight="1">
      <c r="A5" s="285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287"/>
      <c r="P5" s="287"/>
      <c r="Q5" s="118"/>
      <c r="R5" s="118"/>
      <c r="S5" s="118"/>
      <c r="T5" s="118"/>
      <c r="U5" s="114"/>
      <c r="V5" s="114"/>
      <c r="W5" s="114"/>
    </row>
    <row r="6" spans="1:14" ht="24" customHeight="1">
      <c r="A6" s="110"/>
      <c r="B6" s="345" t="s">
        <v>460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</row>
    <row r="7" spans="1:23" s="4" customFormat="1" ht="33.75" customHeight="1">
      <c r="A7" s="5" t="s">
        <v>2</v>
      </c>
      <c r="B7" s="5" t="s">
        <v>4</v>
      </c>
      <c r="C7" s="5" t="s">
        <v>3</v>
      </c>
      <c r="D7" s="5" t="s">
        <v>150</v>
      </c>
      <c r="E7" s="5" t="s">
        <v>152</v>
      </c>
      <c r="F7" s="5" t="s">
        <v>5</v>
      </c>
      <c r="G7" s="5" t="s">
        <v>0</v>
      </c>
      <c r="H7" s="5" t="s">
        <v>6</v>
      </c>
      <c r="I7" s="5" t="s">
        <v>20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154</v>
      </c>
      <c r="O7" s="5" t="s">
        <v>11</v>
      </c>
      <c r="P7" s="5" t="s">
        <v>1</v>
      </c>
      <c r="Q7" s="27"/>
      <c r="R7" s="27"/>
      <c r="S7" s="27"/>
      <c r="T7" s="27"/>
      <c r="U7" s="27"/>
      <c r="V7" s="27"/>
      <c r="W7" s="27"/>
    </row>
    <row r="8" spans="1:23" ht="42" customHeight="1">
      <c r="A8" s="116">
        <v>116</v>
      </c>
      <c r="B8" s="14"/>
      <c r="C8" s="15">
        <v>1</v>
      </c>
      <c r="D8" s="2"/>
      <c r="E8" s="21" t="s">
        <v>153</v>
      </c>
      <c r="F8" s="117"/>
      <c r="G8" s="25" t="s">
        <v>461</v>
      </c>
      <c r="H8" s="19" t="s">
        <v>462</v>
      </c>
      <c r="I8" s="8">
        <v>74.3</v>
      </c>
      <c r="J8" s="3">
        <v>75</v>
      </c>
      <c r="K8" s="28" t="s">
        <v>144</v>
      </c>
      <c r="L8" s="16">
        <v>30</v>
      </c>
      <c r="M8" s="74">
        <f>SUM(L8*J8)</f>
        <v>2250</v>
      </c>
      <c r="N8" s="2">
        <f>SUM(M8/I8)</f>
        <v>30.282637954239572</v>
      </c>
      <c r="O8" s="7" t="s">
        <v>87</v>
      </c>
      <c r="P8" s="6" t="s">
        <v>148</v>
      </c>
      <c r="V8" s="115"/>
      <c r="W8" s="115"/>
    </row>
    <row r="9" spans="1:23" ht="42" customHeight="1">
      <c r="A9" s="116">
        <v>117</v>
      </c>
      <c r="B9" s="14"/>
      <c r="C9" s="15">
        <v>2</v>
      </c>
      <c r="D9" s="2"/>
      <c r="E9" s="21" t="s">
        <v>153</v>
      </c>
      <c r="F9" s="117" t="s">
        <v>463</v>
      </c>
      <c r="G9" s="25" t="s">
        <v>464</v>
      </c>
      <c r="H9" s="19" t="s">
        <v>465</v>
      </c>
      <c r="I9" s="8">
        <v>74.1</v>
      </c>
      <c r="J9" s="3">
        <v>75</v>
      </c>
      <c r="K9" s="28" t="s">
        <v>205</v>
      </c>
      <c r="L9" s="16">
        <v>29</v>
      </c>
      <c r="M9" s="74">
        <v>2175</v>
      </c>
      <c r="N9" s="2">
        <f>SUM(M9/I9)</f>
        <v>29.352226720647774</v>
      </c>
      <c r="O9" s="130" t="s">
        <v>87</v>
      </c>
      <c r="P9" s="6" t="s">
        <v>108</v>
      </c>
      <c r="V9" s="115"/>
      <c r="W9" s="115"/>
    </row>
    <row r="10" spans="1:14" ht="24" customHeight="1">
      <c r="A10" s="110"/>
      <c r="B10" s="345" t="s">
        <v>466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6"/>
    </row>
    <row r="11" spans="1:23" s="4" customFormat="1" ht="33.75" customHeight="1">
      <c r="A11" s="5" t="s">
        <v>2</v>
      </c>
      <c r="B11" s="5" t="s">
        <v>4</v>
      </c>
      <c r="C11" s="5" t="s">
        <v>3</v>
      </c>
      <c r="D11" s="5" t="s">
        <v>150</v>
      </c>
      <c r="E11" s="5" t="s">
        <v>152</v>
      </c>
      <c r="F11" s="5" t="s">
        <v>5</v>
      </c>
      <c r="G11" s="5" t="s">
        <v>0</v>
      </c>
      <c r="H11" s="5" t="s">
        <v>6</v>
      </c>
      <c r="I11" s="5" t="s">
        <v>20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154</v>
      </c>
      <c r="O11" s="5" t="s">
        <v>11</v>
      </c>
      <c r="P11" s="5" t="s">
        <v>1</v>
      </c>
      <c r="Q11" s="27"/>
      <c r="R11" s="27"/>
      <c r="S11" s="27"/>
      <c r="T11" s="27"/>
      <c r="U11" s="27"/>
      <c r="V11" s="27"/>
      <c r="W11" s="27"/>
    </row>
    <row r="12" spans="1:23" ht="42" customHeight="1">
      <c r="A12" s="129">
        <v>118</v>
      </c>
      <c r="B12" s="122"/>
      <c r="C12" s="123">
        <v>1</v>
      </c>
      <c r="D12" s="124">
        <v>12</v>
      </c>
      <c r="E12" s="137" t="s">
        <v>582</v>
      </c>
      <c r="F12" s="117" t="s">
        <v>467</v>
      </c>
      <c r="G12" s="120" t="s">
        <v>468</v>
      </c>
      <c r="H12" s="128" t="s">
        <v>469</v>
      </c>
      <c r="I12" s="125">
        <v>103.65</v>
      </c>
      <c r="J12" s="126">
        <v>75</v>
      </c>
      <c r="K12" s="28" t="s">
        <v>470</v>
      </c>
      <c r="L12" s="131">
        <v>90</v>
      </c>
      <c r="M12" s="74">
        <f>SUM(L12*J12)</f>
        <v>6750</v>
      </c>
      <c r="N12" s="2">
        <f>SUM(M12/I12)</f>
        <v>65.12301013024602</v>
      </c>
      <c r="O12" s="121" t="s">
        <v>880</v>
      </c>
      <c r="P12" s="21" t="s">
        <v>471</v>
      </c>
      <c r="V12" s="115"/>
      <c r="W12" s="115"/>
    </row>
    <row r="13" spans="1:23" ht="42" customHeight="1">
      <c r="A13" s="116">
        <v>119</v>
      </c>
      <c r="B13" s="14"/>
      <c r="C13" s="15">
        <v>2</v>
      </c>
      <c r="D13" s="2"/>
      <c r="E13" s="21" t="s">
        <v>153</v>
      </c>
      <c r="F13" s="117" t="s">
        <v>472</v>
      </c>
      <c r="G13" s="25" t="s">
        <v>473</v>
      </c>
      <c r="H13" s="19" t="s">
        <v>474</v>
      </c>
      <c r="I13" s="8">
        <v>70.4</v>
      </c>
      <c r="J13" s="3">
        <v>75</v>
      </c>
      <c r="K13" s="28" t="s">
        <v>118</v>
      </c>
      <c r="L13" s="131">
        <v>58</v>
      </c>
      <c r="M13" s="74">
        <f>SUM(L13*J13)</f>
        <v>4350</v>
      </c>
      <c r="N13" s="2">
        <f>SUM(M13/I13)</f>
        <v>61.78977272727272</v>
      </c>
      <c r="O13" s="7" t="s">
        <v>635</v>
      </c>
      <c r="P13" s="6" t="s">
        <v>19</v>
      </c>
      <c r="V13" s="115"/>
      <c r="W13" s="115"/>
    </row>
    <row r="14" spans="1:23" ht="42" customHeight="1">
      <c r="A14" s="129">
        <v>120</v>
      </c>
      <c r="B14" s="14"/>
      <c r="C14" s="15">
        <v>3</v>
      </c>
      <c r="D14" s="2"/>
      <c r="E14" s="21" t="s">
        <v>153</v>
      </c>
      <c r="F14" s="251" t="s">
        <v>107</v>
      </c>
      <c r="G14" s="25" t="s">
        <v>475</v>
      </c>
      <c r="H14" s="19" t="s">
        <v>881</v>
      </c>
      <c r="I14" s="8">
        <v>90</v>
      </c>
      <c r="J14" s="3">
        <v>75</v>
      </c>
      <c r="K14" s="18" t="s">
        <v>144</v>
      </c>
      <c r="L14" s="16">
        <v>67</v>
      </c>
      <c r="M14" s="74">
        <f>SUM(L14*J14)</f>
        <v>5025</v>
      </c>
      <c r="N14" s="2">
        <f>SUM(M14/I14)</f>
        <v>55.833333333333336</v>
      </c>
      <c r="O14" s="7" t="s">
        <v>12</v>
      </c>
      <c r="P14" s="6" t="s">
        <v>148</v>
      </c>
      <c r="V14" s="115"/>
      <c r="W14" s="115"/>
    </row>
    <row r="15" spans="1:21" ht="42" customHeight="1">
      <c r="A15" s="150">
        <v>121</v>
      </c>
      <c r="B15" s="14"/>
      <c r="C15" s="15">
        <v>4</v>
      </c>
      <c r="D15" s="2"/>
      <c r="E15" s="21" t="s">
        <v>153</v>
      </c>
      <c r="F15" s="117" t="s">
        <v>313</v>
      </c>
      <c r="G15" s="25" t="s">
        <v>314</v>
      </c>
      <c r="H15" s="19" t="s">
        <v>882</v>
      </c>
      <c r="I15" s="8">
        <v>82.9</v>
      </c>
      <c r="J15" s="3">
        <v>75</v>
      </c>
      <c r="K15" s="28" t="s">
        <v>476</v>
      </c>
      <c r="L15" s="16">
        <v>54</v>
      </c>
      <c r="M15" s="74">
        <f>SUM(L15*J15)</f>
        <v>4050</v>
      </c>
      <c r="N15" s="2">
        <f>SUM(M15/I15)</f>
        <v>48.854041013269</v>
      </c>
      <c r="O15" s="7" t="s">
        <v>41</v>
      </c>
      <c r="P15" s="6" t="s">
        <v>32</v>
      </c>
      <c r="R15" s="106"/>
      <c r="S15" s="106"/>
      <c r="T15" s="106"/>
      <c r="U15" s="106"/>
    </row>
    <row r="16" spans="1:21" ht="42" customHeight="1">
      <c r="A16" s="129">
        <v>122</v>
      </c>
      <c r="B16" s="14"/>
      <c r="C16" s="15">
        <v>5</v>
      </c>
      <c r="D16" s="2"/>
      <c r="E16" s="21" t="s">
        <v>153</v>
      </c>
      <c r="F16" s="117" t="s">
        <v>477</v>
      </c>
      <c r="G16" s="25" t="s">
        <v>478</v>
      </c>
      <c r="H16" s="19" t="s">
        <v>479</v>
      </c>
      <c r="I16" s="8">
        <v>97.5</v>
      </c>
      <c r="J16" s="3">
        <v>75</v>
      </c>
      <c r="K16" s="28" t="s">
        <v>480</v>
      </c>
      <c r="L16" s="16">
        <v>52</v>
      </c>
      <c r="M16" s="74">
        <f>SUM(L16*J16)</f>
        <v>3900</v>
      </c>
      <c r="N16" s="2">
        <f>SUM(M16/I16)</f>
        <v>40</v>
      </c>
      <c r="O16" s="7" t="s">
        <v>41</v>
      </c>
      <c r="P16" s="6" t="s">
        <v>52</v>
      </c>
      <c r="R16" s="106"/>
      <c r="S16" s="106"/>
      <c r="T16" s="106"/>
      <c r="U16" s="106"/>
    </row>
    <row r="17" spans="1:21" ht="24" customHeight="1">
      <c r="A17" s="110"/>
      <c r="B17" s="345" t="s">
        <v>481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6"/>
      <c r="R17" s="106"/>
      <c r="S17" s="106"/>
      <c r="T17" s="106"/>
      <c r="U17" s="106"/>
    </row>
    <row r="18" spans="1:28" s="4" customFormat="1" ht="33.75" customHeight="1">
      <c r="A18" s="5" t="s">
        <v>2</v>
      </c>
      <c r="B18" s="5" t="s">
        <v>4</v>
      </c>
      <c r="C18" s="5" t="s">
        <v>3</v>
      </c>
      <c r="D18" s="5" t="s">
        <v>150</v>
      </c>
      <c r="E18" s="5" t="s">
        <v>152</v>
      </c>
      <c r="F18" s="5" t="s">
        <v>5</v>
      </c>
      <c r="G18" s="5" t="s">
        <v>0</v>
      </c>
      <c r="H18" s="5" t="s">
        <v>6</v>
      </c>
      <c r="I18" s="5" t="s">
        <v>20</v>
      </c>
      <c r="J18" s="5" t="s">
        <v>7</v>
      </c>
      <c r="K18" s="5" t="s">
        <v>8</v>
      </c>
      <c r="L18" s="5" t="s">
        <v>9</v>
      </c>
      <c r="M18" s="5" t="s">
        <v>10</v>
      </c>
      <c r="N18" s="5" t="s">
        <v>154</v>
      </c>
      <c r="O18" s="5" t="s">
        <v>11</v>
      </c>
      <c r="P18" s="5" t="s">
        <v>1</v>
      </c>
      <c r="Q18" s="27"/>
      <c r="R18" s="115"/>
      <c r="S18" s="115"/>
      <c r="T18" s="115"/>
      <c r="U18" s="115"/>
      <c r="V18" s="106"/>
      <c r="W18" s="106"/>
      <c r="X18" s="106"/>
      <c r="Y18" s="106"/>
      <c r="Z18" s="106"/>
      <c r="AA18" s="106"/>
      <c r="AB18" s="106"/>
    </row>
    <row r="19" spans="1:28" ht="42" customHeight="1">
      <c r="A19" s="129">
        <v>123</v>
      </c>
      <c r="B19" s="122"/>
      <c r="C19" s="123">
        <v>1</v>
      </c>
      <c r="D19" s="124"/>
      <c r="E19" s="21" t="s">
        <v>153</v>
      </c>
      <c r="F19" s="117" t="s">
        <v>243</v>
      </c>
      <c r="G19" s="120" t="s">
        <v>240</v>
      </c>
      <c r="H19" s="128" t="s">
        <v>241</v>
      </c>
      <c r="I19" s="125">
        <v>93</v>
      </c>
      <c r="J19" s="126">
        <v>75</v>
      </c>
      <c r="K19" s="28" t="s">
        <v>966</v>
      </c>
      <c r="L19" s="163">
        <v>66</v>
      </c>
      <c r="M19" s="74">
        <f>SUM(L19*J19)</f>
        <v>4950</v>
      </c>
      <c r="N19" s="2">
        <f>SUM(M19/I19)</f>
        <v>53.225806451612904</v>
      </c>
      <c r="O19" s="121" t="s">
        <v>586</v>
      </c>
      <c r="P19" s="21" t="s">
        <v>317</v>
      </c>
      <c r="R19" s="27"/>
      <c r="S19" s="27"/>
      <c r="T19" s="27"/>
      <c r="U19" s="27"/>
      <c r="V19" s="27"/>
      <c r="W19" s="27"/>
      <c r="X19" s="4"/>
      <c r="Y19" s="4"/>
      <c r="Z19" s="4"/>
      <c r="AA19" s="4"/>
      <c r="AB19" s="4"/>
    </row>
    <row r="20" spans="1:23" ht="42" customHeight="1">
      <c r="A20" s="116">
        <v>124</v>
      </c>
      <c r="B20" s="14"/>
      <c r="C20" s="15">
        <v>2</v>
      </c>
      <c r="D20" s="2"/>
      <c r="E20" s="21" t="s">
        <v>153</v>
      </c>
      <c r="F20" s="117" t="s">
        <v>482</v>
      </c>
      <c r="G20" s="25" t="s">
        <v>483</v>
      </c>
      <c r="H20" s="19" t="s">
        <v>484</v>
      </c>
      <c r="I20" s="8">
        <v>91.3</v>
      </c>
      <c r="J20" s="3">
        <v>75</v>
      </c>
      <c r="K20" s="28" t="s">
        <v>117</v>
      </c>
      <c r="L20" s="16">
        <v>52</v>
      </c>
      <c r="M20" s="74">
        <f>SUM(L20*J20)</f>
        <v>3900</v>
      </c>
      <c r="N20" s="2">
        <f>SUM(M20/I20)</f>
        <v>42.71631982475356</v>
      </c>
      <c r="O20" s="7" t="s">
        <v>41</v>
      </c>
      <c r="P20" s="6" t="s">
        <v>13</v>
      </c>
      <c r="V20" s="115"/>
      <c r="W20" s="115"/>
    </row>
    <row r="21" spans="1:23" ht="42" customHeight="1">
      <c r="A21" s="129">
        <v>125</v>
      </c>
      <c r="B21" s="14"/>
      <c r="C21" s="15">
        <v>3</v>
      </c>
      <c r="D21" s="2"/>
      <c r="E21" s="21" t="s">
        <v>153</v>
      </c>
      <c r="F21" s="117" t="s">
        <v>91</v>
      </c>
      <c r="G21" s="25" t="s">
        <v>89</v>
      </c>
      <c r="H21" s="19" t="s">
        <v>90</v>
      </c>
      <c r="I21" s="8">
        <v>91.1</v>
      </c>
      <c r="J21" s="3">
        <v>75</v>
      </c>
      <c r="K21" s="28" t="s">
        <v>189</v>
      </c>
      <c r="L21" s="16">
        <v>51</v>
      </c>
      <c r="M21" s="74">
        <f>SUM(L21*J21)</f>
        <v>3825</v>
      </c>
      <c r="N21" s="2">
        <f>SUM(M21/I21)</f>
        <v>41.98682766190999</v>
      </c>
      <c r="O21" s="7" t="s">
        <v>41</v>
      </c>
      <c r="P21" s="6" t="s">
        <v>485</v>
      </c>
      <c r="V21" s="115"/>
      <c r="W21" s="115"/>
    </row>
    <row r="22" spans="1:23" ht="42" customHeight="1">
      <c r="A22" s="150">
        <v>126</v>
      </c>
      <c r="B22" s="14"/>
      <c r="C22" s="15">
        <v>4</v>
      </c>
      <c r="D22" s="2"/>
      <c r="E22" s="21" t="s">
        <v>153</v>
      </c>
      <c r="F22" s="117" t="s">
        <v>486</v>
      </c>
      <c r="G22" s="25" t="s">
        <v>487</v>
      </c>
      <c r="H22" s="19" t="s">
        <v>488</v>
      </c>
      <c r="I22" s="8">
        <v>94.5</v>
      </c>
      <c r="J22" s="3">
        <v>75</v>
      </c>
      <c r="K22" s="28" t="s">
        <v>117</v>
      </c>
      <c r="L22" s="16">
        <v>46</v>
      </c>
      <c r="M22" s="74">
        <f>SUM(L22*J22)</f>
        <v>3450</v>
      </c>
      <c r="N22" s="2">
        <f>SUM(M22/I22)</f>
        <v>36.507936507936506</v>
      </c>
      <c r="O22" s="7" t="s">
        <v>359</v>
      </c>
      <c r="P22" s="6" t="s">
        <v>489</v>
      </c>
      <c r="V22" s="115"/>
      <c r="W22" s="115"/>
    </row>
    <row r="23" spans="1:16" ht="42" customHeight="1">
      <c r="A23" s="129">
        <v>127</v>
      </c>
      <c r="B23" s="14"/>
      <c r="C23" s="15">
        <v>5</v>
      </c>
      <c r="D23" s="2"/>
      <c r="E23" s="21" t="s">
        <v>153</v>
      </c>
      <c r="F23" s="117" t="s">
        <v>490</v>
      </c>
      <c r="G23" s="25" t="s">
        <v>491</v>
      </c>
      <c r="H23" s="19" t="s">
        <v>492</v>
      </c>
      <c r="I23" s="8">
        <v>86.4</v>
      </c>
      <c r="J23" s="3">
        <v>75</v>
      </c>
      <c r="K23" s="28" t="s">
        <v>144</v>
      </c>
      <c r="L23" s="16">
        <v>24</v>
      </c>
      <c r="M23" s="74">
        <f>SUM(L23*J23)</f>
        <v>1800</v>
      </c>
      <c r="N23" s="2">
        <f>SUM(M23/I23)</f>
        <v>20.833333333333332</v>
      </c>
      <c r="O23" s="7" t="s">
        <v>347</v>
      </c>
      <c r="P23" s="6" t="s">
        <v>32</v>
      </c>
    </row>
    <row r="24" spans="1:28" ht="24" customHeight="1">
      <c r="A24" s="110"/>
      <c r="B24" s="345" t="s">
        <v>493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6"/>
      <c r="R24" s="27"/>
      <c r="S24" s="27"/>
      <c r="T24" s="27"/>
      <c r="U24" s="27"/>
      <c r="V24" s="27"/>
      <c r="W24" s="27"/>
      <c r="X24" s="4"/>
      <c r="Y24" s="4"/>
      <c r="Z24" s="4"/>
      <c r="AA24" s="4"/>
      <c r="AB24" s="4"/>
    </row>
    <row r="25" spans="1:22" s="4" customFormat="1" ht="33.75" customHeight="1">
      <c r="A25" s="5" t="s">
        <v>2</v>
      </c>
      <c r="B25" s="5" t="s">
        <v>4</v>
      </c>
      <c r="C25" s="5" t="s">
        <v>3</v>
      </c>
      <c r="D25" s="5" t="s">
        <v>150</v>
      </c>
      <c r="E25" s="5" t="s">
        <v>152</v>
      </c>
      <c r="F25" s="5" t="s">
        <v>5</v>
      </c>
      <c r="G25" s="5" t="s">
        <v>0</v>
      </c>
      <c r="H25" s="5" t="s">
        <v>6</v>
      </c>
      <c r="I25" s="5" t="s">
        <v>20</v>
      </c>
      <c r="J25" s="5" t="s">
        <v>7</v>
      </c>
      <c r="K25" s="5" t="s">
        <v>8</v>
      </c>
      <c r="L25" s="5" t="s">
        <v>9</v>
      </c>
      <c r="M25" s="5" t="s">
        <v>10</v>
      </c>
      <c r="N25" s="5" t="s">
        <v>154</v>
      </c>
      <c r="O25" s="5" t="s">
        <v>11</v>
      </c>
      <c r="P25" s="5" t="s">
        <v>1</v>
      </c>
      <c r="Q25" s="27"/>
      <c r="R25" s="115"/>
      <c r="S25" s="115"/>
      <c r="T25" s="115"/>
      <c r="U25" s="115"/>
      <c r="V25" s="115"/>
    </row>
    <row r="26" spans="1:22" ht="42" customHeight="1">
      <c r="A26" s="129">
        <v>128</v>
      </c>
      <c r="B26" s="122"/>
      <c r="C26" s="123">
        <v>1</v>
      </c>
      <c r="D26" s="124">
        <v>12</v>
      </c>
      <c r="E26" s="137" t="s">
        <v>582</v>
      </c>
      <c r="F26" s="117" t="s">
        <v>494</v>
      </c>
      <c r="G26" s="120" t="s">
        <v>495</v>
      </c>
      <c r="H26" s="128" t="s">
        <v>496</v>
      </c>
      <c r="I26" s="125">
        <v>98.8</v>
      </c>
      <c r="J26" s="126">
        <v>75</v>
      </c>
      <c r="K26" s="28" t="s">
        <v>470</v>
      </c>
      <c r="L26" s="131">
        <v>82</v>
      </c>
      <c r="M26" s="74">
        <f>SUM(L26*J26)</f>
        <v>6150</v>
      </c>
      <c r="N26" s="2">
        <f>SUM(M26/I26)</f>
        <v>62.24696356275304</v>
      </c>
      <c r="O26" s="121" t="s">
        <v>586</v>
      </c>
      <c r="P26" s="21" t="s">
        <v>471</v>
      </c>
      <c r="V26" s="115"/>
    </row>
    <row r="27" spans="1:22" ht="42" customHeight="1">
      <c r="A27" s="116">
        <v>129</v>
      </c>
      <c r="B27" s="14"/>
      <c r="C27" s="15">
        <v>2</v>
      </c>
      <c r="D27" s="2"/>
      <c r="E27" s="21" t="s">
        <v>153</v>
      </c>
      <c r="F27" s="117" t="s">
        <v>497</v>
      </c>
      <c r="G27" s="25" t="s">
        <v>498</v>
      </c>
      <c r="H27" s="19" t="s">
        <v>539</v>
      </c>
      <c r="I27" s="8">
        <v>100.4</v>
      </c>
      <c r="J27" s="3">
        <v>75</v>
      </c>
      <c r="K27" s="28" t="s">
        <v>500</v>
      </c>
      <c r="L27" s="16">
        <v>78</v>
      </c>
      <c r="M27" s="74">
        <f>SUM(L27*J27)</f>
        <v>5850</v>
      </c>
      <c r="N27" s="2">
        <f>SUM(M27/I27)</f>
        <v>58.26693227091633</v>
      </c>
      <c r="O27" s="250" t="s">
        <v>12</v>
      </c>
      <c r="P27" s="6" t="s">
        <v>13</v>
      </c>
      <c r="V27" s="115"/>
    </row>
    <row r="28" spans="1:22" ht="42" customHeight="1">
      <c r="A28" s="116">
        <v>130</v>
      </c>
      <c r="B28" s="14"/>
      <c r="C28" s="15">
        <v>3</v>
      </c>
      <c r="D28" s="2"/>
      <c r="E28" s="21" t="s">
        <v>153</v>
      </c>
      <c r="F28" s="117" t="s">
        <v>387</v>
      </c>
      <c r="G28" s="25" t="s">
        <v>309</v>
      </c>
      <c r="H28" s="19" t="s">
        <v>166</v>
      </c>
      <c r="I28" s="8">
        <v>111.3</v>
      </c>
      <c r="J28" s="3">
        <v>75</v>
      </c>
      <c r="K28" s="28" t="s">
        <v>164</v>
      </c>
      <c r="L28" s="16">
        <v>37</v>
      </c>
      <c r="M28" s="74">
        <f>SUM(L28*J28)</f>
        <v>2775</v>
      </c>
      <c r="N28" s="2">
        <f>SUM(M28/I28)</f>
        <v>24.932614555256066</v>
      </c>
      <c r="O28" s="7" t="s">
        <v>87</v>
      </c>
      <c r="P28" s="6" t="s">
        <v>13</v>
      </c>
      <c r="V28" s="115"/>
    </row>
    <row r="29" spans="1:14" ht="24" customHeight="1">
      <c r="A29" s="110"/>
      <c r="B29" s="345" t="s">
        <v>501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6"/>
    </row>
    <row r="30" spans="1:22" s="4" customFormat="1" ht="33.75" customHeight="1">
      <c r="A30" s="5" t="s">
        <v>2</v>
      </c>
      <c r="B30" s="5" t="s">
        <v>4</v>
      </c>
      <c r="C30" s="5" t="s">
        <v>3</v>
      </c>
      <c r="D30" s="5" t="s">
        <v>150</v>
      </c>
      <c r="E30" s="5" t="s">
        <v>152</v>
      </c>
      <c r="F30" s="5" t="s">
        <v>5</v>
      </c>
      <c r="G30" s="5" t="s">
        <v>0</v>
      </c>
      <c r="H30" s="5" t="s">
        <v>6</v>
      </c>
      <c r="I30" s="5" t="s">
        <v>20</v>
      </c>
      <c r="J30" s="5" t="s">
        <v>7</v>
      </c>
      <c r="K30" s="5" t="s">
        <v>8</v>
      </c>
      <c r="L30" s="5" t="s">
        <v>9</v>
      </c>
      <c r="M30" s="5" t="s">
        <v>10</v>
      </c>
      <c r="N30" s="5" t="s">
        <v>154</v>
      </c>
      <c r="O30" s="5" t="s">
        <v>11</v>
      </c>
      <c r="P30" s="5" t="s">
        <v>1</v>
      </c>
      <c r="Q30" s="27"/>
      <c r="R30" s="27"/>
      <c r="S30" s="27"/>
      <c r="T30" s="27"/>
      <c r="U30" s="27"/>
      <c r="V30" s="27"/>
    </row>
    <row r="31" spans="1:23" ht="42" customHeight="1">
      <c r="A31" s="129">
        <v>131</v>
      </c>
      <c r="B31" s="122"/>
      <c r="C31" s="123">
        <v>1</v>
      </c>
      <c r="D31" s="124">
        <v>12</v>
      </c>
      <c r="E31" s="93" t="s">
        <v>396</v>
      </c>
      <c r="F31" s="117" t="s">
        <v>97</v>
      </c>
      <c r="G31" s="120" t="s">
        <v>95</v>
      </c>
      <c r="H31" s="128" t="s">
        <v>96</v>
      </c>
      <c r="I31" s="125">
        <v>85.6</v>
      </c>
      <c r="J31" s="126">
        <v>75</v>
      </c>
      <c r="K31" s="28" t="s">
        <v>966</v>
      </c>
      <c r="L31" s="131">
        <v>59</v>
      </c>
      <c r="M31" s="74">
        <f>SUM(L31*J31)</f>
        <v>4425</v>
      </c>
      <c r="N31" s="2">
        <f>SUM(M31/I31)</f>
        <v>51.69392523364486</v>
      </c>
      <c r="O31" s="121" t="s">
        <v>884</v>
      </c>
      <c r="P31" s="21" t="s">
        <v>13</v>
      </c>
      <c r="V31" s="115"/>
      <c r="W31" s="115"/>
    </row>
    <row r="32" spans="1:23" ht="42" customHeight="1">
      <c r="A32" s="116">
        <v>132</v>
      </c>
      <c r="B32" s="14"/>
      <c r="C32" s="15">
        <v>2</v>
      </c>
      <c r="D32" s="2">
        <v>10</v>
      </c>
      <c r="E32" s="93" t="s">
        <v>396</v>
      </c>
      <c r="F32" s="117" t="s">
        <v>502</v>
      </c>
      <c r="G32" s="25" t="s">
        <v>503</v>
      </c>
      <c r="H32" s="19" t="s">
        <v>504</v>
      </c>
      <c r="I32" s="8">
        <v>102.4</v>
      </c>
      <c r="J32" s="3">
        <v>75</v>
      </c>
      <c r="K32" s="28" t="s">
        <v>223</v>
      </c>
      <c r="L32" s="16">
        <v>49</v>
      </c>
      <c r="M32" s="74">
        <f>SUM(L32*J32)</f>
        <v>3675</v>
      </c>
      <c r="N32" s="2">
        <f>SUM(M32/I32)</f>
        <v>35.888671875</v>
      </c>
      <c r="O32" s="7" t="s">
        <v>359</v>
      </c>
      <c r="P32" s="6" t="s">
        <v>217</v>
      </c>
      <c r="V32" s="115"/>
      <c r="W32" s="115"/>
    </row>
    <row r="33" spans="1:23" ht="42" customHeight="1">
      <c r="A33" s="129">
        <v>133</v>
      </c>
      <c r="B33" s="14"/>
      <c r="C33" s="15">
        <v>3</v>
      </c>
      <c r="D33" s="2"/>
      <c r="E33" s="21" t="s">
        <v>153</v>
      </c>
      <c r="F33" s="117" t="s">
        <v>71</v>
      </c>
      <c r="G33" s="25" t="s">
        <v>70</v>
      </c>
      <c r="H33" s="19" t="s">
        <v>219</v>
      </c>
      <c r="I33" s="8">
        <v>74.7</v>
      </c>
      <c r="J33" s="3">
        <v>75</v>
      </c>
      <c r="K33" s="28" t="s">
        <v>223</v>
      </c>
      <c r="L33" s="16">
        <v>29</v>
      </c>
      <c r="M33" s="74">
        <f>SUM(L33*J33)</f>
        <v>2175</v>
      </c>
      <c r="N33" s="2">
        <f>SUM(M33/I33)</f>
        <v>29.116465863453815</v>
      </c>
      <c r="O33" s="7" t="s">
        <v>87</v>
      </c>
      <c r="P33" s="6" t="s">
        <v>218</v>
      </c>
      <c r="V33" s="115"/>
      <c r="W33" s="115"/>
    </row>
    <row r="34" spans="1:23" ht="42" customHeight="1">
      <c r="A34" s="150">
        <v>134</v>
      </c>
      <c r="B34" s="14"/>
      <c r="C34" s="15">
        <v>4</v>
      </c>
      <c r="D34" s="2"/>
      <c r="E34" s="21" t="s">
        <v>153</v>
      </c>
      <c r="F34" s="117" t="s">
        <v>505</v>
      </c>
      <c r="G34" s="25" t="s">
        <v>506</v>
      </c>
      <c r="H34" s="19" t="s">
        <v>507</v>
      </c>
      <c r="I34" s="8">
        <v>81.95</v>
      </c>
      <c r="J34" s="3">
        <v>75</v>
      </c>
      <c r="K34" s="28" t="s">
        <v>117</v>
      </c>
      <c r="L34" s="16">
        <v>29</v>
      </c>
      <c r="M34" s="74">
        <f>SUM(L34*J34)</f>
        <v>2175</v>
      </c>
      <c r="N34" s="2">
        <f>SUM(M34/I34)</f>
        <v>26.540573520439292</v>
      </c>
      <c r="O34" s="7" t="s">
        <v>87</v>
      </c>
      <c r="P34" s="6" t="s">
        <v>13</v>
      </c>
      <c r="V34" s="115"/>
      <c r="W34" s="115"/>
    </row>
    <row r="35" spans="1:22" ht="24" customHeight="1">
      <c r="A35" s="110"/>
      <c r="B35" s="345" t="s">
        <v>508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6"/>
      <c r="V35" s="115"/>
    </row>
    <row r="36" spans="1:23" s="4" customFormat="1" ht="33.75" customHeight="1">
      <c r="A36" s="5" t="s">
        <v>2</v>
      </c>
      <c r="B36" s="5" t="s">
        <v>4</v>
      </c>
      <c r="C36" s="5" t="s">
        <v>3</v>
      </c>
      <c r="D36" s="5" t="s">
        <v>150</v>
      </c>
      <c r="E36" s="5" t="s">
        <v>152</v>
      </c>
      <c r="F36" s="5" t="s">
        <v>5</v>
      </c>
      <c r="G36" s="5" t="s">
        <v>0</v>
      </c>
      <c r="H36" s="5" t="s">
        <v>6</v>
      </c>
      <c r="I36" s="5" t="s">
        <v>20</v>
      </c>
      <c r="J36" s="5" t="s">
        <v>7</v>
      </c>
      <c r="K36" s="5" t="s">
        <v>8</v>
      </c>
      <c r="L36" s="5" t="s">
        <v>9</v>
      </c>
      <c r="M36" s="5" t="s">
        <v>10</v>
      </c>
      <c r="N36" s="5" t="s">
        <v>154</v>
      </c>
      <c r="O36" s="5" t="s">
        <v>11</v>
      </c>
      <c r="P36" s="5" t="s">
        <v>1</v>
      </c>
      <c r="Q36" s="27"/>
      <c r="R36" s="115"/>
      <c r="S36" s="115"/>
      <c r="T36" s="115"/>
      <c r="U36" s="115"/>
      <c r="V36" s="106"/>
      <c r="W36" s="27"/>
    </row>
    <row r="37" spans="1:23" ht="42" customHeight="1">
      <c r="A37" s="116">
        <v>135</v>
      </c>
      <c r="B37" s="14"/>
      <c r="C37" s="15">
        <v>1</v>
      </c>
      <c r="D37" s="2"/>
      <c r="E37" s="21" t="s">
        <v>153</v>
      </c>
      <c r="F37" s="117" t="s">
        <v>509</v>
      </c>
      <c r="G37" s="25" t="s">
        <v>510</v>
      </c>
      <c r="H37" s="19" t="s">
        <v>511</v>
      </c>
      <c r="I37" s="8">
        <v>85.45</v>
      </c>
      <c r="J37" s="3">
        <v>75</v>
      </c>
      <c r="K37" s="28" t="s">
        <v>512</v>
      </c>
      <c r="L37" s="131">
        <v>42</v>
      </c>
      <c r="M37" s="74">
        <f>SUM(L37*J37)</f>
        <v>3150</v>
      </c>
      <c r="N37" s="2">
        <f>SUM(M37/I37)</f>
        <v>36.863662960795786</v>
      </c>
      <c r="O37" s="7" t="s">
        <v>889</v>
      </c>
      <c r="P37" s="6" t="s">
        <v>13</v>
      </c>
      <c r="R37" s="27"/>
      <c r="S37" s="27"/>
      <c r="T37" s="27"/>
      <c r="U37" s="27"/>
      <c r="V37" s="27"/>
      <c r="W37" s="115"/>
    </row>
    <row r="38" spans="1:23" ht="42" customHeight="1">
      <c r="A38" s="116">
        <v>136</v>
      </c>
      <c r="B38" s="14"/>
      <c r="C38" s="15">
        <v>2</v>
      </c>
      <c r="D38" s="2"/>
      <c r="E38" s="21" t="s">
        <v>153</v>
      </c>
      <c r="F38" s="117" t="s">
        <v>71</v>
      </c>
      <c r="G38" s="25" t="s">
        <v>70</v>
      </c>
      <c r="H38" s="19" t="s">
        <v>219</v>
      </c>
      <c r="I38" s="8">
        <v>74.7</v>
      </c>
      <c r="J38" s="3">
        <v>75</v>
      </c>
      <c r="K38" s="28" t="s">
        <v>223</v>
      </c>
      <c r="L38" s="16">
        <v>29</v>
      </c>
      <c r="M38" s="74">
        <f>SUM(L38*J38)</f>
        <v>2175</v>
      </c>
      <c r="N38" s="2">
        <f>SUM(M38/I38)</f>
        <v>29.116465863453815</v>
      </c>
      <c r="O38" s="7" t="s">
        <v>87</v>
      </c>
      <c r="P38" s="6" t="s">
        <v>218</v>
      </c>
      <c r="V38" s="115"/>
      <c r="W38" s="115"/>
    </row>
    <row r="39" spans="1:23" ht="42" customHeight="1">
      <c r="A39" s="150">
        <v>137</v>
      </c>
      <c r="B39" s="14"/>
      <c r="C39" s="15">
        <v>3</v>
      </c>
      <c r="D39" s="2"/>
      <c r="E39" s="21" t="s">
        <v>153</v>
      </c>
      <c r="F39" s="117" t="s">
        <v>513</v>
      </c>
      <c r="G39" s="25" t="s">
        <v>514</v>
      </c>
      <c r="H39" s="19" t="s">
        <v>515</v>
      </c>
      <c r="I39" s="8">
        <v>81</v>
      </c>
      <c r="J39" s="3">
        <v>75</v>
      </c>
      <c r="K39" s="28" t="s">
        <v>188</v>
      </c>
      <c r="L39" s="16">
        <v>30</v>
      </c>
      <c r="M39" s="74">
        <f>SUM(L39*J39)</f>
        <v>2250</v>
      </c>
      <c r="N39" s="2">
        <f>SUM(M39/I39)</f>
        <v>27.77777777777778</v>
      </c>
      <c r="O39" s="7" t="s">
        <v>87</v>
      </c>
      <c r="P39" s="6" t="s">
        <v>13</v>
      </c>
      <c r="V39" s="115"/>
      <c r="W39" s="115"/>
    </row>
    <row r="40" spans="1:23" ht="42" customHeight="1">
      <c r="A40" s="150">
        <v>138</v>
      </c>
      <c r="B40" s="14"/>
      <c r="C40" s="15">
        <v>4</v>
      </c>
      <c r="D40" s="2"/>
      <c r="E40" s="21" t="s">
        <v>153</v>
      </c>
      <c r="F40" s="117" t="s">
        <v>18</v>
      </c>
      <c r="G40" s="25" t="s">
        <v>17</v>
      </c>
      <c r="H40" s="19" t="s">
        <v>160</v>
      </c>
      <c r="I40" s="8">
        <v>79.4</v>
      </c>
      <c r="J40" s="3">
        <v>75</v>
      </c>
      <c r="K40" s="28" t="s">
        <v>117</v>
      </c>
      <c r="L40" s="16">
        <v>23</v>
      </c>
      <c r="M40" s="74">
        <f>SUM(L40*J40)</f>
        <v>1725</v>
      </c>
      <c r="N40" s="2">
        <f>SUM(M40/I40)</f>
        <v>21.725440806045338</v>
      </c>
      <c r="O40" s="7" t="s">
        <v>347</v>
      </c>
      <c r="P40" s="6" t="s">
        <v>13</v>
      </c>
      <c r="V40" s="115"/>
      <c r="W40" s="115"/>
    </row>
    <row r="41" spans="1:23" ht="42" customHeight="1">
      <c r="A41" s="150">
        <v>139</v>
      </c>
      <c r="B41" s="14"/>
      <c r="C41" s="15">
        <v>5</v>
      </c>
      <c r="D41" s="2"/>
      <c r="E41" s="21" t="s">
        <v>153</v>
      </c>
      <c r="F41" s="117" t="s">
        <v>69</v>
      </c>
      <c r="G41" s="25" t="s">
        <v>67</v>
      </c>
      <c r="H41" s="19" t="s">
        <v>68</v>
      </c>
      <c r="I41" s="8"/>
      <c r="J41" s="3">
        <v>75</v>
      </c>
      <c r="K41" s="28" t="s">
        <v>223</v>
      </c>
      <c r="L41" s="16" t="s">
        <v>516</v>
      </c>
      <c r="M41" s="74">
        <v>0</v>
      </c>
      <c r="N41" s="2">
        <v>0</v>
      </c>
      <c r="O41" s="7"/>
      <c r="P41" s="6" t="s">
        <v>217</v>
      </c>
      <c r="V41" s="115"/>
      <c r="W41" s="115"/>
    </row>
    <row r="42" spans="1:22" ht="24" customHeight="1">
      <c r="A42" s="110"/>
      <c r="B42" s="345" t="s">
        <v>517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6"/>
      <c r="V42" s="115"/>
    </row>
    <row r="43" spans="1:23" s="4" customFormat="1" ht="33.75" customHeight="1">
      <c r="A43" s="5" t="s">
        <v>2</v>
      </c>
      <c r="B43" s="5" t="s">
        <v>4</v>
      </c>
      <c r="C43" s="5" t="s">
        <v>3</v>
      </c>
      <c r="D43" s="5" t="s">
        <v>150</v>
      </c>
      <c r="E43" s="5" t="s">
        <v>152</v>
      </c>
      <c r="F43" s="5" t="s">
        <v>5</v>
      </c>
      <c r="G43" s="5" t="s">
        <v>0</v>
      </c>
      <c r="H43" s="5" t="s">
        <v>6</v>
      </c>
      <c r="I43" s="5" t="s">
        <v>20</v>
      </c>
      <c r="J43" s="5" t="s">
        <v>7</v>
      </c>
      <c r="K43" s="5" t="s">
        <v>8</v>
      </c>
      <c r="L43" s="5" t="s">
        <v>9</v>
      </c>
      <c r="M43" s="5" t="s">
        <v>10</v>
      </c>
      <c r="N43" s="5" t="s">
        <v>154</v>
      </c>
      <c r="O43" s="5" t="s">
        <v>11</v>
      </c>
      <c r="P43" s="5" t="s">
        <v>1</v>
      </c>
      <c r="Q43" s="27"/>
      <c r="R43" s="115"/>
      <c r="S43" s="115"/>
      <c r="T43" s="115"/>
      <c r="U43" s="115"/>
      <c r="V43" s="106"/>
      <c r="W43" s="27"/>
    </row>
    <row r="44" spans="1:23" ht="42" customHeight="1">
      <c r="A44" s="129">
        <v>140</v>
      </c>
      <c r="B44" s="122"/>
      <c r="C44" s="123">
        <v>1</v>
      </c>
      <c r="D44" s="124"/>
      <c r="E44" s="21" t="s">
        <v>153</v>
      </c>
      <c r="F44" s="117" t="s">
        <v>518</v>
      </c>
      <c r="G44" s="120" t="s">
        <v>519</v>
      </c>
      <c r="H44" s="128" t="s">
        <v>520</v>
      </c>
      <c r="I44" s="125">
        <v>84</v>
      </c>
      <c r="J44" s="126">
        <v>75</v>
      </c>
      <c r="K44" s="18" t="s">
        <v>584</v>
      </c>
      <c r="L44" s="131">
        <v>94</v>
      </c>
      <c r="M44" s="74">
        <f>SUM(L44*J44)</f>
        <v>7050</v>
      </c>
      <c r="N44" s="2">
        <f>SUM(M44/I44)</f>
        <v>83.92857142857143</v>
      </c>
      <c r="O44" s="119" t="s">
        <v>1008</v>
      </c>
      <c r="P44" s="21" t="s">
        <v>521</v>
      </c>
      <c r="W44" s="115"/>
    </row>
    <row r="45" spans="1:23" ht="42" customHeight="1">
      <c r="A45" s="116">
        <v>141</v>
      </c>
      <c r="B45" s="14"/>
      <c r="C45" s="15">
        <v>2</v>
      </c>
      <c r="D45" s="2"/>
      <c r="E45" s="21" t="s">
        <v>153</v>
      </c>
      <c r="F45" s="117" t="s">
        <v>522</v>
      </c>
      <c r="G45" s="25" t="s">
        <v>523</v>
      </c>
      <c r="H45" s="19" t="s">
        <v>524</v>
      </c>
      <c r="I45" s="8">
        <v>87.6</v>
      </c>
      <c r="J45" s="3">
        <v>75</v>
      </c>
      <c r="K45" s="28" t="s">
        <v>188</v>
      </c>
      <c r="L45" s="16">
        <v>87</v>
      </c>
      <c r="M45" s="74">
        <f>SUM(L45*J45)</f>
        <v>6525</v>
      </c>
      <c r="N45" s="2">
        <f>SUM(M45/I45)</f>
        <v>74.48630136986301</v>
      </c>
      <c r="O45" s="7" t="s">
        <v>163</v>
      </c>
      <c r="P45" s="6" t="s">
        <v>32</v>
      </c>
      <c r="W45" s="115"/>
    </row>
    <row r="46" spans="1:23" ht="42" customHeight="1">
      <c r="A46" s="129">
        <v>142</v>
      </c>
      <c r="B46" s="14"/>
      <c r="C46" s="15">
        <v>3</v>
      </c>
      <c r="D46" s="2"/>
      <c r="E46" s="21" t="s">
        <v>153</v>
      </c>
      <c r="F46" s="117" t="s">
        <v>525</v>
      </c>
      <c r="G46" s="25" t="s">
        <v>526</v>
      </c>
      <c r="H46" s="19" t="s">
        <v>527</v>
      </c>
      <c r="I46" s="8">
        <v>81.35</v>
      </c>
      <c r="J46" s="3">
        <v>75</v>
      </c>
      <c r="K46" s="28" t="s">
        <v>528</v>
      </c>
      <c r="L46" s="16">
        <v>78</v>
      </c>
      <c r="M46" s="74">
        <f>SUM(L46*J46)</f>
        <v>5850</v>
      </c>
      <c r="N46" s="2">
        <f>SUM(M46/I46)</f>
        <v>71.91149354640443</v>
      </c>
      <c r="O46" s="250" t="s">
        <v>163</v>
      </c>
      <c r="P46" s="6" t="s">
        <v>52</v>
      </c>
      <c r="W46" s="115"/>
    </row>
    <row r="47" spans="1:23" ht="42" customHeight="1">
      <c r="A47" s="150">
        <v>143</v>
      </c>
      <c r="B47" s="14"/>
      <c r="C47" s="15">
        <v>4</v>
      </c>
      <c r="D47" s="2"/>
      <c r="E47" s="21" t="s">
        <v>153</v>
      </c>
      <c r="F47" s="117" t="s">
        <v>308</v>
      </c>
      <c r="G47" s="25" t="s">
        <v>306</v>
      </c>
      <c r="H47" s="19" t="s">
        <v>307</v>
      </c>
      <c r="I47" s="8">
        <v>93</v>
      </c>
      <c r="J47" s="3">
        <v>75</v>
      </c>
      <c r="K47" s="28" t="s">
        <v>476</v>
      </c>
      <c r="L47" s="16">
        <v>65</v>
      </c>
      <c r="M47" s="74">
        <f>SUM(L47*J47)</f>
        <v>4875</v>
      </c>
      <c r="N47" s="2">
        <f>SUM(M47/I47)</f>
        <v>52.41935483870968</v>
      </c>
      <c r="O47" s="7" t="s">
        <v>12</v>
      </c>
      <c r="P47" s="6" t="s">
        <v>32</v>
      </c>
      <c r="W47" s="115"/>
    </row>
    <row r="48" spans="1:23" ht="42" customHeight="1">
      <c r="A48" s="129">
        <v>144</v>
      </c>
      <c r="B48" s="14"/>
      <c r="C48" s="15">
        <v>5</v>
      </c>
      <c r="D48" s="2"/>
      <c r="E48" s="21" t="s">
        <v>153</v>
      </c>
      <c r="F48" s="117" t="s">
        <v>529</v>
      </c>
      <c r="G48" s="25" t="s">
        <v>530</v>
      </c>
      <c r="H48" s="19" t="s">
        <v>531</v>
      </c>
      <c r="I48" s="8">
        <v>80</v>
      </c>
      <c r="J48" s="3">
        <v>75</v>
      </c>
      <c r="K48" s="28" t="s">
        <v>966</v>
      </c>
      <c r="L48" s="16">
        <v>55</v>
      </c>
      <c r="M48" s="74">
        <f>SUM(L48*J48)</f>
        <v>4125</v>
      </c>
      <c r="N48" s="2">
        <f>SUM(M48/I48)</f>
        <v>51.5625</v>
      </c>
      <c r="O48" s="250" t="s">
        <v>12</v>
      </c>
      <c r="P48" s="6" t="s">
        <v>317</v>
      </c>
      <c r="W48" s="115"/>
    </row>
    <row r="49" spans="1:14" ht="23.25" customHeight="1">
      <c r="A49" s="110"/>
      <c r="B49" s="345" t="s">
        <v>532</v>
      </c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6"/>
    </row>
    <row r="50" spans="1:23" s="4" customFormat="1" ht="33.75" customHeight="1">
      <c r="A50" s="5" t="s">
        <v>2</v>
      </c>
      <c r="B50" s="5" t="s">
        <v>4</v>
      </c>
      <c r="C50" s="5" t="s">
        <v>3</v>
      </c>
      <c r="D50" s="5" t="s">
        <v>150</v>
      </c>
      <c r="E50" s="5" t="s">
        <v>152</v>
      </c>
      <c r="F50" s="5" t="s">
        <v>5</v>
      </c>
      <c r="G50" s="5" t="s">
        <v>0</v>
      </c>
      <c r="H50" s="5" t="s">
        <v>6</v>
      </c>
      <c r="I50" s="5" t="s">
        <v>20</v>
      </c>
      <c r="J50" s="5" t="s">
        <v>7</v>
      </c>
      <c r="K50" s="5" t="s">
        <v>8</v>
      </c>
      <c r="L50" s="5" t="s">
        <v>9</v>
      </c>
      <c r="M50" s="5" t="s">
        <v>10</v>
      </c>
      <c r="N50" s="5" t="s">
        <v>154</v>
      </c>
      <c r="O50" s="5" t="s">
        <v>11</v>
      </c>
      <c r="P50" s="5" t="s">
        <v>1</v>
      </c>
      <c r="Q50" s="27"/>
      <c r="R50" s="27"/>
      <c r="S50" s="27"/>
      <c r="T50" s="27"/>
      <c r="U50" s="27"/>
      <c r="V50" s="27"/>
      <c r="W50" s="27"/>
    </row>
    <row r="51" spans="1:23" ht="42" customHeight="1">
      <c r="A51" s="129">
        <v>145</v>
      </c>
      <c r="B51" s="138">
        <v>3000</v>
      </c>
      <c r="C51" s="123">
        <v>1</v>
      </c>
      <c r="D51" s="2">
        <v>12</v>
      </c>
      <c r="E51" s="137" t="s">
        <v>582</v>
      </c>
      <c r="F51" s="117" t="s">
        <v>467</v>
      </c>
      <c r="G51" s="120" t="s">
        <v>468</v>
      </c>
      <c r="H51" s="128" t="s">
        <v>469</v>
      </c>
      <c r="I51" s="125">
        <v>103.65</v>
      </c>
      <c r="J51" s="126">
        <v>75</v>
      </c>
      <c r="K51" s="28" t="s">
        <v>470</v>
      </c>
      <c r="L51" s="127">
        <v>90</v>
      </c>
      <c r="M51" s="74">
        <f>SUM(L51*J51)</f>
        <v>6750</v>
      </c>
      <c r="N51" s="2">
        <f>SUM(M51/I51)</f>
        <v>65.12301013024602</v>
      </c>
      <c r="O51" s="121" t="s">
        <v>163</v>
      </c>
      <c r="P51" s="21" t="s">
        <v>471</v>
      </c>
      <c r="V51" s="115"/>
      <c r="W51" s="115"/>
    </row>
    <row r="52" spans="1:23" ht="42" customHeight="1">
      <c r="A52" s="116">
        <v>146</v>
      </c>
      <c r="B52" s="138">
        <v>2000</v>
      </c>
      <c r="C52" s="15">
        <v>2</v>
      </c>
      <c r="D52" s="2">
        <v>10</v>
      </c>
      <c r="E52" s="21" t="s">
        <v>153</v>
      </c>
      <c r="F52" s="117" t="s">
        <v>494</v>
      </c>
      <c r="G52" s="25" t="s">
        <v>495</v>
      </c>
      <c r="H52" s="19" t="s">
        <v>496</v>
      </c>
      <c r="I52" s="8">
        <v>98</v>
      </c>
      <c r="J52" s="3">
        <v>75</v>
      </c>
      <c r="K52" s="28" t="s">
        <v>470</v>
      </c>
      <c r="L52" s="16">
        <v>82</v>
      </c>
      <c r="M52" s="74">
        <f>SUM(L52*J52)</f>
        <v>6150</v>
      </c>
      <c r="N52" s="2">
        <f>SUM(M52/I52)</f>
        <v>62.755102040816325</v>
      </c>
      <c r="O52" s="7" t="s">
        <v>12</v>
      </c>
      <c r="P52" s="6" t="s">
        <v>471</v>
      </c>
      <c r="V52" s="115"/>
      <c r="W52" s="115"/>
    </row>
    <row r="53" spans="1:23" ht="42" customHeight="1">
      <c r="A53" s="129">
        <v>147</v>
      </c>
      <c r="B53" s="138">
        <v>1000</v>
      </c>
      <c r="C53" s="15">
        <v>3</v>
      </c>
      <c r="D53" s="2">
        <v>9</v>
      </c>
      <c r="E53" s="21" t="s">
        <v>153</v>
      </c>
      <c r="F53" s="117" t="s">
        <v>533</v>
      </c>
      <c r="G53" s="25" t="s">
        <v>534</v>
      </c>
      <c r="H53" s="19" t="s">
        <v>535</v>
      </c>
      <c r="I53" s="8">
        <v>95.7</v>
      </c>
      <c r="J53" s="3">
        <v>75</v>
      </c>
      <c r="K53" s="28" t="s">
        <v>151</v>
      </c>
      <c r="L53" s="16">
        <v>28</v>
      </c>
      <c r="M53" s="74">
        <f>SUM(L53*J53)</f>
        <v>2100</v>
      </c>
      <c r="N53" s="2">
        <f>SUM(M53/I53)</f>
        <v>21.943573667711597</v>
      </c>
      <c r="O53" s="7" t="s">
        <v>347</v>
      </c>
      <c r="P53" s="6" t="s">
        <v>32</v>
      </c>
      <c r="V53" s="115"/>
      <c r="W53" s="115"/>
    </row>
    <row r="54" spans="1:23" ht="42" customHeight="1">
      <c r="A54" s="150">
        <v>148</v>
      </c>
      <c r="B54" s="14"/>
      <c r="C54" s="15"/>
      <c r="D54" s="2"/>
      <c r="E54" s="21" t="s">
        <v>153</v>
      </c>
      <c r="F54" s="117" t="s">
        <v>69</v>
      </c>
      <c r="G54" s="25" t="s">
        <v>67</v>
      </c>
      <c r="H54" s="19" t="s">
        <v>68</v>
      </c>
      <c r="I54" s="8"/>
      <c r="J54" s="3">
        <v>75</v>
      </c>
      <c r="K54" s="28" t="s">
        <v>223</v>
      </c>
      <c r="L54" s="16" t="s">
        <v>516</v>
      </c>
      <c r="M54" s="74">
        <v>0</v>
      </c>
      <c r="N54" s="2">
        <v>0</v>
      </c>
      <c r="O54" s="7"/>
      <c r="P54" s="6" t="s">
        <v>217</v>
      </c>
      <c r="V54" s="115"/>
      <c r="W54" s="115"/>
    </row>
    <row r="55" spans="1:21" ht="22.5" customHeight="1">
      <c r="A55" s="133"/>
      <c r="B55" s="373" t="s">
        <v>536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106"/>
      <c r="P55" s="106"/>
      <c r="Q55" s="106"/>
      <c r="R55" s="106"/>
      <c r="S55" s="106"/>
      <c r="T55" s="106"/>
      <c r="U55" s="106"/>
    </row>
    <row r="56" spans="1:14" ht="22.5" customHeight="1">
      <c r="A56" s="110"/>
      <c r="B56" s="369" t="s">
        <v>537</v>
      </c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</row>
    <row r="57" spans="1:23" s="4" customFormat="1" ht="33.75" customHeight="1">
      <c r="A57" s="5" t="s">
        <v>2</v>
      </c>
      <c r="B57" s="5" t="s">
        <v>4</v>
      </c>
      <c r="C57" s="5" t="s">
        <v>3</v>
      </c>
      <c r="D57" s="5" t="s">
        <v>150</v>
      </c>
      <c r="E57" s="5" t="s">
        <v>152</v>
      </c>
      <c r="F57" s="5" t="s">
        <v>5</v>
      </c>
      <c r="G57" s="5" t="s">
        <v>0</v>
      </c>
      <c r="H57" s="5" t="s">
        <v>6</v>
      </c>
      <c r="I57" s="5" t="s">
        <v>20</v>
      </c>
      <c r="J57" s="5" t="s">
        <v>7</v>
      </c>
      <c r="K57" s="5" t="s">
        <v>8</v>
      </c>
      <c r="L57" s="5" t="s">
        <v>9</v>
      </c>
      <c r="M57" s="5" t="s">
        <v>10</v>
      </c>
      <c r="N57" s="5" t="s">
        <v>154</v>
      </c>
      <c r="O57" s="5" t="s">
        <v>11</v>
      </c>
      <c r="P57" s="5" t="s">
        <v>1</v>
      </c>
      <c r="Q57" s="27"/>
      <c r="R57" s="27"/>
      <c r="S57" s="27"/>
      <c r="T57" s="27"/>
      <c r="U57" s="27"/>
      <c r="V57" s="27"/>
      <c r="W57" s="27"/>
    </row>
    <row r="58" spans="1:23" ht="42" customHeight="1">
      <c r="A58" s="7"/>
      <c r="B58" s="14"/>
      <c r="C58" s="15"/>
      <c r="D58" s="2"/>
      <c r="E58" s="6" t="s">
        <v>153</v>
      </c>
      <c r="F58" s="117" t="s">
        <v>518</v>
      </c>
      <c r="G58" s="120" t="s">
        <v>519</v>
      </c>
      <c r="H58" s="128" t="s">
        <v>520</v>
      </c>
      <c r="I58" s="125">
        <v>84</v>
      </c>
      <c r="J58" s="126">
        <v>75</v>
      </c>
      <c r="K58" s="18" t="s">
        <v>584</v>
      </c>
      <c r="L58" s="16">
        <v>94</v>
      </c>
      <c r="M58" s="74">
        <f aca="true" t="shared" si="0" ref="M58:M63">SUM(L58*J58)</f>
        <v>7050</v>
      </c>
      <c r="N58" s="2">
        <f aca="true" t="shared" si="1" ref="N58:N63">SUM(M58/I58)</f>
        <v>83.92857142857143</v>
      </c>
      <c r="O58" s="16" t="s">
        <v>163</v>
      </c>
      <c r="P58" s="21" t="s">
        <v>521</v>
      </c>
      <c r="Q58" s="106"/>
      <c r="R58" s="106"/>
      <c r="S58" s="106"/>
      <c r="T58" s="106"/>
      <c r="U58" s="106"/>
      <c r="V58" s="115"/>
      <c r="W58" s="115"/>
    </row>
    <row r="59" spans="1:23" ht="42" customHeight="1">
      <c r="A59" s="7"/>
      <c r="B59" s="14"/>
      <c r="C59" s="15"/>
      <c r="D59" s="2"/>
      <c r="E59" s="6" t="s">
        <v>153</v>
      </c>
      <c r="F59" s="117" t="s">
        <v>522</v>
      </c>
      <c r="G59" s="25" t="s">
        <v>523</v>
      </c>
      <c r="H59" s="19" t="s">
        <v>524</v>
      </c>
      <c r="I59" s="8">
        <v>87.6</v>
      </c>
      <c r="J59" s="3">
        <v>75</v>
      </c>
      <c r="K59" s="28" t="s">
        <v>188</v>
      </c>
      <c r="L59" s="16">
        <v>87</v>
      </c>
      <c r="M59" s="74">
        <f t="shared" si="0"/>
        <v>6525</v>
      </c>
      <c r="N59" s="2">
        <f t="shared" si="1"/>
        <v>74.48630136986301</v>
      </c>
      <c r="O59" s="16" t="s">
        <v>163</v>
      </c>
      <c r="P59" s="6" t="s">
        <v>32</v>
      </c>
      <c r="Q59" s="106"/>
      <c r="R59" s="106"/>
      <c r="S59" s="106"/>
      <c r="T59" s="106"/>
      <c r="U59" s="106"/>
      <c r="V59" s="115"/>
      <c r="W59" s="115"/>
    </row>
    <row r="60" spans="1:23" ht="42" customHeight="1">
      <c r="A60" s="7"/>
      <c r="B60" s="14"/>
      <c r="C60" s="15"/>
      <c r="D60" s="2"/>
      <c r="E60" s="6" t="s">
        <v>153</v>
      </c>
      <c r="F60" s="117" t="s">
        <v>525</v>
      </c>
      <c r="G60" s="25" t="s">
        <v>526</v>
      </c>
      <c r="H60" s="19" t="s">
        <v>527</v>
      </c>
      <c r="I60" s="8">
        <v>81.35</v>
      </c>
      <c r="J60" s="3">
        <v>75</v>
      </c>
      <c r="K60" s="28" t="s">
        <v>528</v>
      </c>
      <c r="L60" s="16">
        <v>78</v>
      </c>
      <c r="M60" s="74">
        <f t="shared" si="0"/>
        <v>5850</v>
      </c>
      <c r="N60" s="2">
        <f t="shared" si="1"/>
        <v>71.91149354640443</v>
      </c>
      <c r="O60" s="16" t="s">
        <v>163</v>
      </c>
      <c r="P60" s="6" t="s">
        <v>52</v>
      </c>
      <c r="Q60" s="106"/>
      <c r="R60" s="106"/>
      <c r="S60" s="106"/>
      <c r="T60" s="106"/>
      <c r="U60" s="106"/>
      <c r="V60" s="115"/>
      <c r="W60" s="115"/>
    </row>
    <row r="61" spans="1:23" ht="42" customHeight="1">
      <c r="A61" s="7"/>
      <c r="B61" s="14"/>
      <c r="C61" s="15"/>
      <c r="D61" s="2"/>
      <c r="E61" s="6" t="s">
        <v>153</v>
      </c>
      <c r="F61" s="117" t="s">
        <v>467</v>
      </c>
      <c r="G61" s="120" t="s">
        <v>468</v>
      </c>
      <c r="H61" s="128" t="s">
        <v>469</v>
      </c>
      <c r="I61" s="125">
        <v>103.65</v>
      </c>
      <c r="J61" s="126">
        <v>75</v>
      </c>
      <c r="K61" s="28" t="s">
        <v>470</v>
      </c>
      <c r="L61" s="16">
        <v>90</v>
      </c>
      <c r="M61" s="74">
        <f t="shared" si="0"/>
        <v>6750</v>
      </c>
      <c r="N61" s="2">
        <f t="shared" si="1"/>
        <v>65.12301013024602</v>
      </c>
      <c r="O61" s="16" t="s">
        <v>163</v>
      </c>
      <c r="P61" s="6" t="s">
        <v>471</v>
      </c>
      <c r="Q61" s="106"/>
      <c r="R61" s="106"/>
      <c r="S61" s="106"/>
      <c r="T61" s="106"/>
      <c r="U61" s="106"/>
      <c r="V61" s="115"/>
      <c r="W61" s="115"/>
    </row>
    <row r="62" spans="1:23" ht="42" customHeight="1">
      <c r="A62" s="7"/>
      <c r="B62" s="14"/>
      <c r="C62" s="15"/>
      <c r="D62" s="2"/>
      <c r="E62" s="6" t="s">
        <v>153</v>
      </c>
      <c r="F62" s="117" t="s">
        <v>494</v>
      </c>
      <c r="G62" s="25" t="s">
        <v>495</v>
      </c>
      <c r="H62" s="19" t="s">
        <v>496</v>
      </c>
      <c r="I62" s="8">
        <v>98</v>
      </c>
      <c r="J62" s="3">
        <v>75</v>
      </c>
      <c r="K62" s="28" t="s">
        <v>470</v>
      </c>
      <c r="L62" s="16">
        <v>82</v>
      </c>
      <c r="M62" s="74">
        <f t="shared" si="0"/>
        <v>6150</v>
      </c>
      <c r="N62" s="2">
        <f t="shared" si="1"/>
        <v>62.755102040816325</v>
      </c>
      <c r="O62" s="7" t="s">
        <v>12</v>
      </c>
      <c r="P62" s="6" t="s">
        <v>471</v>
      </c>
      <c r="Q62" s="106"/>
      <c r="R62" s="106"/>
      <c r="S62" s="106"/>
      <c r="T62" s="106"/>
      <c r="U62" s="106"/>
      <c r="V62" s="115"/>
      <c r="W62" s="115"/>
    </row>
    <row r="63" spans="1:23" ht="42" customHeight="1">
      <c r="A63" s="7"/>
      <c r="B63" s="14"/>
      <c r="C63" s="15"/>
      <c r="D63" s="2"/>
      <c r="E63" s="6" t="s">
        <v>153</v>
      </c>
      <c r="F63" s="117" t="s">
        <v>497</v>
      </c>
      <c r="G63" s="25" t="s">
        <v>498</v>
      </c>
      <c r="H63" s="19" t="s">
        <v>499</v>
      </c>
      <c r="I63" s="8">
        <v>100.4</v>
      </c>
      <c r="J63" s="3">
        <v>75</v>
      </c>
      <c r="K63" s="28" t="s">
        <v>500</v>
      </c>
      <c r="L63" s="16">
        <v>78</v>
      </c>
      <c r="M63" s="74">
        <f t="shared" si="0"/>
        <v>5850</v>
      </c>
      <c r="N63" s="2">
        <f t="shared" si="1"/>
        <v>58.26693227091633</v>
      </c>
      <c r="O63" s="7" t="s">
        <v>12</v>
      </c>
      <c r="P63" s="6" t="s">
        <v>13</v>
      </c>
      <c r="Q63" s="106"/>
      <c r="R63" s="106"/>
      <c r="S63" s="106"/>
      <c r="T63" s="106"/>
      <c r="U63" s="106"/>
      <c r="V63" s="115"/>
      <c r="W63" s="115"/>
    </row>
    <row r="64" spans="1:14" ht="22.5" customHeight="1">
      <c r="A64" s="110"/>
      <c r="B64" s="369" t="s">
        <v>580</v>
      </c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</row>
    <row r="65" spans="1:28" s="4" customFormat="1" ht="33.75" customHeight="1">
      <c r="A65" s="5" t="s">
        <v>2</v>
      </c>
      <c r="B65" s="5" t="s">
        <v>4</v>
      </c>
      <c r="C65" s="5" t="s">
        <v>3</v>
      </c>
      <c r="D65" s="5" t="s">
        <v>150</v>
      </c>
      <c r="E65" s="5" t="s">
        <v>152</v>
      </c>
      <c r="F65" s="5" t="s">
        <v>5</v>
      </c>
      <c r="G65" s="5" t="s">
        <v>0</v>
      </c>
      <c r="H65" s="5" t="s">
        <v>6</v>
      </c>
      <c r="I65" s="5" t="s">
        <v>20</v>
      </c>
      <c r="J65" s="5" t="s">
        <v>7</v>
      </c>
      <c r="K65" s="5" t="s">
        <v>8</v>
      </c>
      <c r="L65" s="5" t="s">
        <v>9</v>
      </c>
      <c r="M65" s="5" t="s">
        <v>10</v>
      </c>
      <c r="N65" s="5" t="s">
        <v>154</v>
      </c>
      <c r="O65" s="5" t="s">
        <v>331</v>
      </c>
      <c r="P65" s="5" t="s">
        <v>356</v>
      </c>
      <c r="Q65" s="105" t="s">
        <v>1</v>
      </c>
      <c r="R65" s="27"/>
      <c r="X65" s="27"/>
      <c r="Y65" s="27"/>
      <c r="Z65" s="27"/>
      <c r="AA65" s="27"/>
      <c r="AB65" s="27"/>
    </row>
    <row r="66" spans="1:29" ht="42" customHeight="1">
      <c r="A66" s="7"/>
      <c r="B66" s="14"/>
      <c r="C66" s="15"/>
      <c r="D66" s="2"/>
      <c r="E66" s="6" t="s">
        <v>153</v>
      </c>
      <c r="F66" s="117" t="s">
        <v>518</v>
      </c>
      <c r="G66" s="25" t="s">
        <v>519</v>
      </c>
      <c r="H66" s="19" t="s">
        <v>520</v>
      </c>
      <c r="I66" s="8">
        <v>84</v>
      </c>
      <c r="J66" s="3">
        <v>75</v>
      </c>
      <c r="K66" s="18" t="s">
        <v>584</v>
      </c>
      <c r="L66" s="16">
        <v>85</v>
      </c>
      <c r="M66" s="74">
        <f aca="true" t="shared" si="2" ref="M66:M71">SUM(L66*J66)</f>
        <v>6375</v>
      </c>
      <c r="N66" s="2">
        <f aca="true" t="shared" si="3" ref="N66:N71">SUM(M66/I66)</f>
        <v>75.89285714285714</v>
      </c>
      <c r="O66" s="132">
        <f aca="true" t="shared" si="4" ref="O66:O71">SUM(L66+L58)</f>
        <v>179</v>
      </c>
      <c r="P66" s="2" t="s">
        <v>163</v>
      </c>
      <c r="Q66" s="6" t="s">
        <v>521</v>
      </c>
      <c r="R66" s="106"/>
      <c r="AA66" s="115"/>
      <c r="AB66" s="115"/>
      <c r="AC66" s="115"/>
    </row>
    <row r="67" spans="1:29" ht="42" customHeight="1">
      <c r="A67" s="7"/>
      <c r="B67" s="14"/>
      <c r="C67" s="15"/>
      <c r="D67" s="2"/>
      <c r="E67" s="6" t="s">
        <v>153</v>
      </c>
      <c r="F67" s="117" t="s">
        <v>522</v>
      </c>
      <c r="G67" s="25" t="s">
        <v>523</v>
      </c>
      <c r="H67" s="19" t="s">
        <v>524</v>
      </c>
      <c r="I67" s="8">
        <v>87.6</v>
      </c>
      <c r="J67" s="3">
        <v>75</v>
      </c>
      <c r="K67" s="18" t="s">
        <v>188</v>
      </c>
      <c r="L67" s="16">
        <v>85</v>
      </c>
      <c r="M67" s="74">
        <f t="shared" si="2"/>
        <v>6375</v>
      </c>
      <c r="N67" s="2">
        <f t="shared" si="3"/>
        <v>72.77397260273973</v>
      </c>
      <c r="O67" s="165">
        <f t="shared" si="4"/>
        <v>172</v>
      </c>
      <c r="P67" s="2" t="s">
        <v>163</v>
      </c>
      <c r="Q67" s="6" t="s">
        <v>32</v>
      </c>
      <c r="R67" s="106"/>
      <c r="AA67" s="115"/>
      <c r="AB67" s="115"/>
      <c r="AC67" s="115"/>
    </row>
    <row r="68" spans="1:29" ht="42" customHeight="1">
      <c r="A68" s="7"/>
      <c r="B68" s="14"/>
      <c r="C68" s="15"/>
      <c r="D68" s="2"/>
      <c r="E68" s="6" t="s">
        <v>153</v>
      </c>
      <c r="F68" s="117" t="s">
        <v>525</v>
      </c>
      <c r="G68" s="25" t="s">
        <v>526</v>
      </c>
      <c r="H68" s="19" t="s">
        <v>527</v>
      </c>
      <c r="I68" s="8">
        <v>81.35</v>
      </c>
      <c r="J68" s="3">
        <v>75</v>
      </c>
      <c r="K68" s="18" t="s">
        <v>528</v>
      </c>
      <c r="L68" s="16">
        <v>70</v>
      </c>
      <c r="M68" s="74">
        <f t="shared" si="2"/>
        <v>5250</v>
      </c>
      <c r="N68" s="2">
        <f t="shared" si="3"/>
        <v>64.53595574677321</v>
      </c>
      <c r="O68" s="165">
        <f t="shared" si="4"/>
        <v>148</v>
      </c>
      <c r="P68" s="2" t="s">
        <v>163</v>
      </c>
      <c r="Q68" s="6" t="s">
        <v>52</v>
      </c>
      <c r="R68" s="106"/>
      <c r="AA68" s="115"/>
      <c r="AB68" s="115"/>
      <c r="AC68" s="115"/>
    </row>
    <row r="69" spans="1:29" ht="42" customHeight="1">
      <c r="A69" s="7"/>
      <c r="B69" s="14"/>
      <c r="C69" s="15"/>
      <c r="D69" s="2"/>
      <c r="E69" s="6" t="s">
        <v>153</v>
      </c>
      <c r="F69" s="117" t="s">
        <v>467</v>
      </c>
      <c r="G69" s="25" t="s">
        <v>468</v>
      </c>
      <c r="H69" s="19" t="s">
        <v>469</v>
      </c>
      <c r="I69" s="8">
        <v>103.65</v>
      </c>
      <c r="J69" s="3">
        <v>75</v>
      </c>
      <c r="K69" s="18" t="s">
        <v>470</v>
      </c>
      <c r="L69" s="16">
        <v>91</v>
      </c>
      <c r="M69" s="74">
        <f t="shared" si="2"/>
        <v>6825</v>
      </c>
      <c r="N69" s="2">
        <f t="shared" si="3"/>
        <v>65.8465991316932</v>
      </c>
      <c r="O69" s="165">
        <f t="shared" si="4"/>
        <v>181</v>
      </c>
      <c r="P69" s="2" t="s">
        <v>163</v>
      </c>
      <c r="Q69" s="6" t="s">
        <v>471</v>
      </c>
      <c r="R69" s="106"/>
      <c r="AA69" s="115"/>
      <c r="AB69" s="115"/>
      <c r="AC69" s="115"/>
    </row>
    <row r="70" spans="1:29" ht="42" customHeight="1">
      <c r="A70" s="7"/>
      <c r="B70" s="14"/>
      <c r="C70" s="15"/>
      <c r="D70" s="2"/>
      <c r="E70" s="6" t="s">
        <v>153</v>
      </c>
      <c r="F70" s="117" t="s">
        <v>494</v>
      </c>
      <c r="G70" s="25" t="s">
        <v>495</v>
      </c>
      <c r="H70" s="19" t="s">
        <v>496</v>
      </c>
      <c r="I70" s="8">
        <v>98.8</v>
      </c>
      <c r="J70" s="3">
        <v>75</v>
      </c>
      <c r="K70" s="18" t="s">
        <v>470</v>
      </c>
      <c r="L70" s="16">
        <v>80</v>
      </c>
      <c r="M70" s="74">
        <f t="shared" si="2"/>
        <v>6000</v>
      </c>
      <c r="N70" s="2">
        <f t="shared" si="3"/>
        <v>60.72874493927126</v>
      </c>
      <c r="O70" s="165">
        <f t="shared" si="4"/>
        <v>162</v>
      </c>
      <c r="P70" s="2" t="s">
        <v>12</v>
      </c>
      <c r="Q70" s="6" t="s">
        <v>471</v>
      </c>
      <c r="R70" s="106"/>
      <c r="AA70" s="115"/>
      <c r="AB70" s="115"/>
      <c r="AC70" s="115"/>
    </row>
    <row r="71" spans="1:24" ht="42" customHeight="1">
      <c r="A71" s="7"/>
      <c r="B71" s="14"/>
      <c r="C71" s="15"/>
      <c r="D71" s="2"/>
      <c r="E71" s="6" t="s">
        <v>153</v>
      </c>
      <c r="F71" s="117" t="s">
        <v>497</v>
      </c>
      <c r="G71" s="25" t="s">
        <v>498</v>
      </c>
      <c r="H71" s="19" t="s">
        <v>539</v>
      </c>
      <c r="I71" s="8">
        <v>100.4</v>
      </c>
      <c r="J71" s="3">
        <v>75</v>
      </c>
      <c r="K71" s="18" t="s">
        <v>265</v>
      </c>
      <c r="L71" s="16">
        <v>70</v>
      </c>
      <c r="M71" s="74">
        <f t="shared" si="2"/>
        <v>5250</v>
      </c>
      <c r="N71" s="2">
        <f t="shared" si="3"/>
        <v>52.29083665338645</v>
      </c>
      <c r="O71" s="165">
        <f t="shared" si="4"/>
        <v>148</v>
      </c>
      <c r="P71" s="2" t="s">
        <v>12</v>
      </c>
      <c r="Q71" s="6" t="s">
        <v>13</v>
      </c>
      <c r="R71" s="106"/>
      <c r="S71" s="106"/>
      <c r="T71" s="106"/>
      <c r="U71" s="106"/>
      <c r="V71" s="115"/>
      <c r="W71" s="115"/>
      <c r="X71" s="115"/>
    </row>
    <row r="72" spans="1:14" ht="22.5" customHeight="1">
      <c r="A72" s="110"/>
      <c r="B72" s="277" t="s">
        <v>581</v>
      </c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</row>
    <row r="73" spans="1:23" s="4" customFormat="1" ht="33.75" customHeight="1">
      <c r="A73" s="5" t="s">
        <v>2</v>
      </c>
      <c r="B73" s="5" t="s">
        <v>4</v>
      </c>
      <c r="C73" s="5" t="s">
        <v>3</v>
      </c>
      <c r="D73" s="5" t="s">
        <v>150</v>
      </c>
      <c r="E73" s="5" t="s">
        <v>152</v>
      </c>
      <c r="F73" s="5" t="s">
        <v>5</v>
      </c>
      <c r="G73" s="5" t="s">
        <v>0</v>
      </c>
      <c r="H73" s="5" t="s">
        <v>6</v>
      </c>
      <c r="I73" s="5" t="s">
        <v>20</v>
      </c>
      <c r="J73" s="5" t="s">
        <v>7</v>
      </c>
      <c r="K73" s="5" t="s">
        <v>8</v>
      </c>
      <c r="L73" s="5" t="s">
        <v>9</v>
      </c>
      <c r="M73" s="5" t="s">
        <v>10</v>
      </c>
      <c r="N73" s="5" t="s">
        <v>154</v>
      </c>
      <c r="O73" s="5" t="s">
        <v>326</v>
      </c>
      <c r="P73" s="5" t="s">
        <v>11</v>
      </c>
      <c r="Q73" s="139" t="s">
        <v>325</v>
      </c>
      <c r="R73" s="5" t="s">
        <v>11</v>
      </c>
      <c r="S73" s="5" t="s">
        <v>1</v>
      </c>
      <c r="T73" s="27"/>
      <c r="U73" s="27"/>
      <c r="V73" s="27"/>
      <c r="W73" s="27"/>
    </row>
    <row r="74" spans="1:26" ht="42" customHeight="1">
      <c r="A74" s="116">
        <v>149</v>
      </c>
      <c r="B74" s="14"/>
      <c r="C74" s="134">
        <v>1</v>
      </c>
      <c r="D74" s="2"/>
      <c r="E74" s="6" t="s">
        <v>153</v>
      </c>
      <c r="F74" s="117" t="s">
        <v>518</v>
      </c>
      <c r="G74" s="25" t="s">
        <v>519</v>
      </c>
      <c r="H74" s="19" t="s">
        <v>520</v>
      </c>
      <c r="I74" s="8">
        <v>84</v>
      </c>
      <c r="J74" s="3">
        <v>75</v>
      </c>
      <c r="K74" s="18" t="s">
        <v>584</v>
      </c>
      <c r="L74" s="16">
        <v>84</v>
      </c>
      <c r="M74" s="74">
        <f aca="true" t="shared" si="5" ref="M74:M79">SUM(L74*J74)</f>
        <v>6300</v>
      </c>
      <c r="N74" s="2">
        <f aca="true" t="shared" si="6" ref="N74:N79">SUM(M74/I74)</f>
        <v>75</v>
      </c>
      <c r="O74" s="131">
        <f aca="true" t="shared" si="7" ref="O74:O79">SUM(L74+O66)</f>
        <v>263</v>
      </c>
      <c r="P74" s="7" t="s">
        <v>163</v>
      </c>
      <c r="Q74" s="135">
        <f aca="true" t="shared" si="8" ref="Q74:Q79">SUM(O74*J74/I74)</f>
        <v>234.82142857142858</v>
      </c>
      <c r="R74" s="250" t="s">
        <v>1010</v>
      </c>
      <c r="S74" s="6" t="s">
        <v>521</v>
      </c>
      <c r="T74" s="106"/>
      <c r="U74" s="106"/>
      <c r="V74" s="115"/>
      <c r="W74" s="115"/>
      <c r="X74" s="115"/>
      <c r="Y74" s="115"/>
      <c r="Z74" s="115"/>
    </row>
    <row r="75" spans="1:26" ht="42" customHeight="1">
      <c r="A75" s="116">
        <v>150</v>
      </c>
      <c r="B75" s="14"/>
      <c r="C75" s="134">
        <v>2</v>
      </c>
      <c r="D75" s="2"/>
      <c r="E75" s="6" t="s">
        <v>153</v>
      </c>
      <c r="F75" s="117" t="s">
        <v>522</v>
      </c>
      <c r="G75" s="25" t="s">
        <v>523</v>
      </c>
      <c r="H75" s="19" t="s">
        <v>524</v>
      </c>
      <c r="I75" s="8">
        <v>87.6</v>
      </c>
      <c r="J75" s="3">
        <v>75</v>
      </c>
      <c r="K75" s="18" t="s">
        <v>188</v>
      </c>
      <c r="L75" s="16">
        <v>81</v>
      </c>
      <c r="M75" s="74">
        <f t="shared" si="5"/>
        <v>6075</v>
      </c>
      <c r="N75" s="2">
        <f t="shared" si="6"/>
        <v>69.34931506849315</v>
      </c>
      <c r="O75" s="136">
        <f t="shared" si="7"/>
        <v>253</v>
      </c>
      <c r="P75" s="7" t="s">
        <v>163</v>
      </c>
      <c r="Q75" s="166">
        <f t="shared" si="8"/>
        <v>216.60958904109592</v>
      </c>
      <c r="R75" s="7" t="s">
        <v>1009</v>
      </c>
      <c r="S75" s="6" t="s">
        <v>32</v>
      </c>
      <c r="T75" s="106"/>
      <c r="U75" s="106"/>
      <c r="V75" s="115"/>
      <c r="W75" s="115"/>
      <c r="X75" s="115"/>
      <c r="Y75" s="115"/>
      <c r="Z75" s="115"/>
    </row>
    <row r="76" spans="1:26" ht="42" customHeight="1">
      <c r="A76" s="150">
        <v>151</v>
      </c>
      <c r="B76" s="14"/>
      <c r="C76" s="134">
        <v>3</v>
      </c>
      <c r="D76" s="2"/>
      <c r="E76" s="6" t="s">
        <v>153</v>
      </c>
      <c r="F76" s="117" t="s">
        <v>525</v>
      </c>
      <c r="G76" s="25" t="s">
        <v>526</v>
      </c>
      <c r="H76" s="19" t="s">
        <v>527</v>
      </c>
      <c r="I76" s="8">
        <v>81.35</v>
      </c>
      <c r="J76" s="3">
        <v>75</v>
      </c>
      <c r="K76" s="18" t="s">
        <v>528</v>
      </c>
      <c r="L76" s="16">
        <v>71</v>
      </c>
      <c r="M76" s="74">
        <f t="shared" si="5"/>
        <v>5325</v>
      </c>
      <c r="N76" s="2">
        <f t="shared" si="6"/>
        <v>65.4578979717271</v>
      </c>
      <c r="O76" s="136">
        <f t="shared" si="7"/>
        <v>219</v>
      </c>
      <c r="P76" s="7" t="s">
        <v>163</v>
      </c>
      <c r="Q76" s="166">
        <f t="shared" si="8"/>
        <v>201.90534726490475</v>
      </c>
      <c r="R76" s="250" t="s">
        <v>433</v>
      </c>
      <c r="S76" s="6" t="s">
        <v>52</v>
      </c>
      <c r="T76" s="106"/>
      <c r="U76" s="106"/>
      <c r="V76" s="115"/>
      <c r="W76" s="115"/>
      <c r="X76" s="115"/>
      <c r="Y76" s="115"/>
      <c r="Z76" s="115"/>
    </row>
    <row r="77" spans="1:26" ht="42" customHeight="1">
      <c r="A77" s="150">
        <v>152</v>
      </c>
      <c r="B77" s="14"/>
      <c r="C77" s="134">
        <v>4</v>
      </c>
      <c r="D77" s="2">
        <v>4</v>
      </c>
      <c r="E77" s="137" t="s">
        <v>582</v>
      </c>
      <c r="F77" s="117" t="s">
        <v>467</v>
      </c>
      <c r="G77" s="25" t="s">
        <v>468</v>
      </c>
      <c r="H77" s="19" t="s">
        <v>469</v>
      </c>
      <c r="I77" s="8">
        <v>103.65</v>
      </c>
      <c r="J77" s="3">
        <v>75</v>
      </c>
      <c r="K77" s="18" t="s">
        <v>470</v>
      </c>
      <c r="L77" s="16">
        <v>89</v>
      </c>
      <c r="M77" s="74">
        <f t="shared" si="5"/>
        <v>6675</v>
      </c>
      <c r="N77" s="2">
        <f t="shared" si="6"/>
        <v>64.39942112879883</v>
      </c>
      <c r="O77" s="163">
        <f t="shared" si="7"/>
        <v>270</v>
      </c>
      <c r="P77" s="7" t="s">
        <v>12</v>
      </c>
      <c r="Q77" s="166">
        <f t="shared" si="8"/>
        <v>195.36903039073806</v>
      </c>
      <c r="R77" s="130" t="s">
        <v>333</v>
      </c>
      <c r="S77" s="6" t="s">
        <v>471</v>
      </c>
      <c r="T77" s="106"/>
      <c r="U77" s="106"/>
      <c r="V77" s="115"/>
      <c r="W77" s="115"/>
      <c r="X77" s="115"/>
      <c r="Y77" s="115"/>
      <c r="Z77" s="115"/>
    </row>
    <row r="78" spans="1:26" ht="42" customHeight="1">
      <c r="A78" s="150">
        <v>153</v>
      </c>
      <c r="B78" s="14"/>
      <c r="C78" s="134">
        <v>5</v>
      </c>
      <c r="D78" s="2">
        <v>3</v>
      </c>
      <c r="E78" s="137" t="s">
        <v>582</v>
      </c>
      <c r="F78" s="117" t="s">
        <v>494</v>
      </c>
      <c r="G78" s="25" t="s">
        <v>495</v>
      </c>
      <c r="H78" s="19" t="s">
        <v>496</v>
      </c>
      <c r="I78" s="8">
        <v>98.8</v>
      </c>
      <c r="J78" s="3">
        <v>75</v>
      </c>
      <c r="K78" s="18" t="s">
        <v>470</v>
      </c>
      <c r="L78" s="16">
        <v>72</v>
      </c>
      <c r="M78" s="74">
        <f t="shared" si="5"/>
        <v>5400</v>
      </c>
      <c r="N78" s="2">
        <f t="shared" si="6"/>
        <v>54.65587044534413</v>
      </c>
      <c r="O78" s="163">
        <f t="shared" si="7"/>
        <v>234</v>
      </c>
      <c r="P78" s="7" t="s">
        <v>12</v>
      </c>
      <c r="Q78" s="166">
        <f t="shared" si="8"/>
        <v>177.63157894736844</v>
      </c>
      <c r="R78" s="7"/>
      <c r="S78" s="6" t="s">
        <v>471</v>
      </c>
      <c r="T78" s="106"/>
      <c r="U78" s="106"/>
      <c r="V78" s="115"/>
      <c r="W78" s="115"/>
      <c r="X78" s="115"/>
      <c r="Y78" s="115"/>
      <c r="Z78" s="115"/>
    </row>
    <row r="79" spans="1:26" ht="42" customHeight="1">
      <c r="A79" s="150">
        <v>154</v>
      </c>
      <c r="B79" s="14"/>
      <c r="C79" s="134">
        <v>6</v>
      </c>
      <c r="D79" s="2"/>
      <c r="E79" s="6" t="s">
        <v>153</v>
      </c>
      <c r="F79" s="117" t="s">
        <v>497</v>
      </c>
      <c r="G79" s="25" t="s">
        <v>498</v>
      </c>
      <c r="H79" s="19" t="s">
        <v>539</v>
      </c>
      <c r="I79" s="8">
        <v>100.4</v>
      </c>
      <c r="J79" s="3">
        <v>75</v>
      </c>
      <c r="K79" s="18" t="s">
        <v>500</v>
      </c>
      <c r="L79" s="16">
        <v>63</v>
      </c>
      <c r="M79" s="74">
        <f t="shared" si="5"/>
        <v>4725</v>
      </c>
      <c r="N79" s="2">
        <f t="shared" si="6"/>
        <v>47.06175298804781</v>
      </c>
      <c r="O79" s="136">
        <f t="shared" si="7"/>
        <v>211</v>
      </c>
      <c r="P79" s="7" t="s">
        <v>41</v>
      </c>
      <c r="Q79" s="166">
        <f t="shared" si="8"/>
        <v>157.6195219123506</v>
      </c>
      <c r="R79" s="7"/>
      <c r="S79" s="6" t="s">
        <v>13</v>
      </c>
      <c r="T79" s="106"/>
      <c r="U79" s="106"/>
      <c r="V79" s="115"/>
      <c r="W79" s="115"/>
      <c r="X79" s="115"/>
      <c r="Y79" s="115"/>
      <c r="Z79" s="115"/>
    </row>
    <row r="80" spans="1:25" s="240" customFormat="1" ht="24" customHeight="1">
      <c r="A80" s="288" t="s">
        <v>1011</v>
      </c>
      <c r="B80" s="288"/>
      <c r="C80" s="288"/>
      <c r="D80" s="288"/>
      <c r="E80" s="288"/>
      <c r="F80" s="288"/>
      <c r="G80" s="288"/>
      <c r="H80" s="288"/>
      <c r="I80" s="289"/>
      <c r="J80" s="289"/>
      <c r="K80" s="289"/>
      <c r="L80" s="262"/>
      <c r="M80" s="262"/>
      <c r="N80" s="262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</row>
    <row r="81" spans="1:25" s="240" customFormat="1" ht="24" customHeight="1">
      <c r="A81" s="290" t="s">
        <v>1012</v>
      </c>
      <c r="B81" s="291"/>
      <c r="C81" s="291"/>
      <c r="D81" s="292"/>
      <c r="E81" s="264" t="s">
        <v>1017</v>
      </c>
      <c r="F81" s="290" t="s">
        <v>934</v>
      </c>
      <c r="G81" s="292"/>
      <c r="H81" s="293" t="s">
        <v>720</v>
      </c>
      <c r="I81" s="294"/>
      <c r="J81" s="290" t="s">
        <v>1016</v>
      </c>
      <c r="K81" s="292"/>
      <c r="L81" s="265"/>
      <c r="M81" s="266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42"/>
      <c r="Y81" s="242"/>
    </row>
    <row r="82" spans="1:25" s="240" customFormat="1" ht="24" customHeight="1">
      <c r="A82" s="290" t="s">
        <v>1014</v>
      </c>
      <c r="B82" s="291"/>
      <c r="C82" s="291"/>
      <c r="D82" s="292"/>
      <c r="E82" s="264" t="s">
        <v>16</v>
      </c>
      <c r="F82" s="290" t="s">
        <v>19</v>
      </c>
      <c r="G82" s="292"/>
      <c r="H82" s="293" t="s">
        <v>1015</v>
      </c>
      <c r="I82" s="294"/>
      <c r="J82" s="290" t="s">
        <v>1016</v>
      </c>
      <c r="K82" s="292"/>
      <c r="L82" s="265"/>
      <c r="M82" s="266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42"/>
      <c r="Y82" s="242"/>
    </row>
    <row r="83" spans="1:25" s="240" customFormat="1" ht="24" customHeight="1">
      <c r="A83" s="290" t="s">
        <v>1014</v>
      </c>
      <c r="B83" s="291"/>
      <c r="C83" s="291"/>
      <c r="D83" s="292"/>
      <c r="E83" s="264" t="s">
        <v>1045</v>
      </c>
      <c r="F83" s="295" t="s">
        <v>1025</v>
      </c>
      <c r="G83" s="295"/>
      <c r="H83" s="296" t="s">
        <v>1015</v>
      </c>
      <c r="I83" s="296"/>
      <c r="J83" s="295" t="s">
        <v>1016</v>
      </c>
      <c r="K83" s="297"/>
      <c r="L83" s="265"/>
      <c r="M83" s="266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42"/>
      <c r="Y83" s="242"/>
    </row>
    <row r="84" spans="1:25" s="240" customFormat="1" ht="24" customHeight="1">
      <c r="A84" s="290" t="s">
        <v>1014</v>
      </c>
      <c r="B84" s="291"/>
      <c r="C84" s="291"/>
      <c r="D84" s="292"/>
      <c r="E84" s="264" t="s">
        <v>494</v>
      </c>
      <c r="F84" s="290" t="s">
        <v>471</v>
      </c>
      <c r="G84" s="292"/>
      <c r="H84" s="293" t="s">
        <v>1028</v>
      </c>
      <c r="I84" s="294"/>
      <c r="J84" s="290" t="s">
        <v>1018</v>
      </c>
      <c r="K84" s="292"/>
      <c r="L84" s="265"/>
      <c r="M84" s="266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42"/>
      <c r="Y84" s="242"/>
    </row>
    <row r="85" spans="1:25" s="240" customFormat="1" ht="24" customHeight="1">
      <c r="A85" s="290" t="s">
        <v>1014</v>
      </c>
      <c r="B85" s="291"/>
      <c r="C85" s="291"/>
      <c r="D85" s="292"/>
      <c r="E85" s="270" t="s">
        <v>1044</v>
      </c>
      <c r="F85" s="298" t="s">
        <v>1032</v>
      </c>
      <c r="G85" s="299"/>
      <c r="H85" s="300" t="s">
        <v>1015</v>
      </c>
      <c r="I85" s="301"/>
      <c r="J85" s="298" t="s">
        <v>1013</v>
      </c>
      <c r="K85" s="299"/>
      <c r="L85" s="265"/>
      <c r="M85" s="266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42"/>
      <c r="Y85" s="242"/>
    </row>
    <row r="86" spans="1:25" s="240" customFormat="1" ht="24" customHeight="1">
      <c r="A86" s="290" t="s">
        <v>1014</v>
      </c>
      <c r="B86" s="291"/>
      <c r="C86" s="291"/>
      <c r="D86" s="292"/>
      <c r="E86" s="264" t="s">
        <v>1030</v>
      </c>
      <c r="F86" s="290" t="s">
        <v>1031</v>
      </c>
      <c r="G86" s="292"/>
      <c r="H86" s="293" t="s">
        <v>1015</v>
      </c>
      <c r="I86" s="294"/>
      <c r="J86" s="290" t="s">
        <v>1019</v>
      </c>
      <c r="K86" s="292"/>
      <c r="L86" s="265"/>
      <c r="M86" s="266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42"/>
      <c r="Y86" s="242"/>
    </row>
    <row r="87" spans="1:25" s="240" customFormat="1" ht="24" customHeight="1">
      <c r="A87" s="290" t="s">
        <v>1014</v>
      </c>
      <c r="B87" s="291"/>
      <c r="C87" s="291"/>
      <c r="D87" s="292"/>
      <c r="E87" s="264" t="s">
        <v>541</v>
      </c>
      <c r="F87" s="290" t="s">
        <v>1026</v>
      </c>
      <c r="G87" s="292"/>
      <c r="H87" s="293" t="s">
        <v>1028</v>
      </c>
      <c r="I87" s="294"/>
      <c r="J87" s="290" t="s">
        <v>1019</v>
      </c>
      <c r="K87" s="292"/>
      <c r="L87" s="265"/>
      <c r="M87" s="266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42"/>
      <c r="Y87" s="242"/>
    </row>
    <row r="88" spans="1:25" s="240" customFormat="1" ht="24" customHeight="1">
      <c r="A88" s="290" t="s">
        <v>1014</v>
      </c>
      <c r="B88" s="291"/>
      <c r="C88" s="291"/>
      <c r="D88" s="292"/>
      <c r="E88" s="264" t="s">
        <v>35</v>
      </c>
      <c r="F88" s="295" t="s">
        <v>1047</v>
      </c>
      <c r="G88" s="295"/>
      <c r="H88" s="296" t="s">
        <v>1048</v>
      </c>
      <c r="I88" s="296"/>
      <c r="J88" s="295" t="s">
        <v>1019</v>
      </c>
      <c r="K88" s="297"/>
      <c r="L88" s="265"/>
      <c r="M88" s="266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42"/>
      <c r="Y88" s="242"/>
    </row>
    <row r="89" spans="1:25" s="240" customFormat="1" ht="24" customHeight="1">
      <c r="A89" s="290" t="s">
        <v>1020</v>
      </c>
      <c r="B89" s="291"/>
      <c r="C89" s="291"/>
      <c r="D89" s="292"/>
      <c r="E89" s="264" t="s">
        <v>143</v>
      </c>
      <c r="F89" s="295" t="s">
        <v>108</v>
      </c>
      <c r="G89" s="295"/>
      <c r="H89" s="296" t="s">
        <v>1046</v>
      </c>
      <c r="I89" s="296"/>
      <c r="J89" s="295" t="s">
        <v>1019</v>
      </c>
      <c r="K89" s="297"/>
      <c r="L89" s="265"/>
      <c r="M89" s="266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42"/>
      <c r="Y89" s="242"/>
    </row>
    <row r="90" spans="1:25" s="240" customFormat="1" ht="24" customHeight="1">
      <c r="A90" s="290" t="s">
        <v>1020</v>
      </c>
      <c r="B90" s="291"/>
      <c r="C90" s="291"/>
      <c r="D90" s="292"/>
      <c r="E90" s="270" t="s">
        <v>71</v>
      </c>
      <c r="F90" s="298" t="s">
        <v>217</v>
      </c>
      <c r="G90" s="299"/>
      <c r="H90" s="300" t="s">
        <v>720</v>
      </c>
      <c r="I90" s="301"/>
      <c r="J90" s="298" t="s">
        <v>1021</v>
      </c>
      <c r="K90" s="299"/>
      <c r="L90" s="265"/>
      <c r="M90" s="266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42"/>
      <c r="Y90" s="242"/>
    </row>
    <row r="91" spans="1:25" s="240" customFormat="1" ht="24" customHeight="1">
      <c r="A91" s="290" t="s">
        <v>1020</v>
      </c>
      <c r="B91" s="291"/>
      <c r="C91" s="291"/>
      <c r="D91" s="292"/>
      <c r="E91" s="264" t="s">
        <v>1049</v>
      </c>
      <c r="F91" s="295" t="s">
        <v>1050</v>
      </c>
      <c r="G91" s="295"/>
      <c r="H91" s="296" t="s">
        <v>1015</v>
      </c>
      <c r="I91" s="296"/>
      <c r="J91" s="295" t="s">
        <v>1021</v>
      </c>
      <c r="K91" s="297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42"/>
      <c r="Y91" s="242"/>
    </row>
    <row r="92" spans="1:25" s="240" customFormat="1" ht="24" customHeight="1">
      <c r="A92" s="290" t="s">
        <v>1020</v>
      </c>
      <c r="B92" s="291"/>
      <c r="C92" s="291"/>
      <c r="D92" s="292"/>
      <c r="E92" s="264" t="s">
        <v>1030</v>
      </c>
      <c r="F92" s="290" t="s">
        <v>1031</v>
      </c>
      <c r="G92" s="292"/>
      <c r="H92" s="293" t="s">
        <v>1015</v>
      </c>
      <c r="I92" s="294"/>
      <c r="J92" s="290" t="s">
        <v>1019</v>
      </c>
      <c r="K92" s="292"/>
      <c r="L92" s="265"/>
      <c r="M92" s="266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42"/>
      <c r="Y92" s="242"/>
    </row>
    <row r="93" spans="1:25" s="240" customFormat="1" ht="24" customHeight="1">
      <c r="A93" s="290" t="s">
        <v>1020</v>
      </c>
      <c r="B93" s="291"/>
      <c r="C93" s="291"/>
      <c r="D93" s="292"/>
      <c r="E93" s="264" t="s">
        <v>552</v>
      </c>
      <c r="F93" s="290" t="s">
        <v>1029</v>
      </c>
      <c r="G93" s="292"/>
      <c r="H93" s="293" t="s">
        <v>1015</v>
      </c>
      <c r="I93" s="294"/>
      <c r="J93" s="290" t="s">
        <v>1019</v>
      </c>
      <c r="K93" s="292"/>
      <c r="L93" s="265"/>
      <c r="M93" s="266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42"/>
      <c r="Y93" s="242"/>
    </row>
    <row r="94" spans="1:25" s="240" customFormat="1" ht="24" customHeight="1">
      <c r="A94" s="290" t="s">
        <v>1020</v>
      </c>
      <c r="B94" s="291"/>
      <c r="C94" s="291"/>
      <c r="D94" s="292"/>
      <c r="E94" s="264" t="s">
        <v>1039</v>
      </c>
      <c r="F94" s="295" t="s">
        <v>1040</v>
      </c>
      <c r="G94" s="295"/>
      <c r="H94" s="296" t="s">
        <v>1015</v>
      </c>
      <c r="I94" s="296"/>
      <c r="J94" s="295" t="s">
        <v>1021</v>
      </c>
      <c r="K94" s="297"/>
      <c r="L94" s="265"/>
      <c r="M94" s="266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42"/>
      <c r="Y94" s="242"/>
    </row>
    <row r="95" spans="1:25" s="240" customFormat="1" ht="24" customHeight="1">
      <c r="A95" s="290" t="s">
        <v>1020</v>
      </c>
      <c r="B95" s="291"/>
      <c r="C95" s="291"/>
      <c r="D95" s="292"/>
      <c r="E95" s="264" t="s">
        <v>467</v>
      </c>
      <c r="F95" s="290" t="s">
        <v>1027</v>
      </c>
      <c r="G95" s="292"/>
      <c r="H95" s="293" t="s">
        <v>1028</v>
      </c>
      <c r="I95" s="294"/>
      <c r="J95" s="290" t="s">
        <v>1021</v>
      </c>
      <c r="K95" s="292"/>
      <c r="L95" s="265"/>
      <c r="M95" s="266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42"/>
      <c r="Y95" s="242"/>
    </row>
    <row r="96" spans="1:25" s="240" customFormat="1" ht="24" customHeight="1">
      <c r="A96" s="290" t="s">
        <v>1022</v>
      </c>
      <c r="B96" s="291"/>
      <c r="C96" s="291"/>
      <c r="D96" s="292"/>
      <c r="E96" s="264" t="s">
        <v>1037</v>
      </c>
      <c r="F96" s="290" t="s">
        <v>1038</v>
      </c>
      <c r="G96" s="292"/>
      <c r="H96" s="293" t="s">
        <v>1015</v>
      </c>
      <c r="I96" s="294"/>
      <c r="J96" s="290" t="s">
        <v>1021</v>
      </c>
      <c r="K96" s="292"/>
      <c r="L96" s="265"/>
      <c r="M96" s="266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42"/>
      <c r="Y96" s="242"/>
    </row>
    <row r="97" spans="1:25" s="240" customFormat="1" ht="24" customHeight="1">
      <c r="A97" s="290" t="s">
        <v>1023</v>
      </c>
      <c r="B97" s="291"/>
      <c r="C97" s="291"/>
      <c r="D97" s="292"/>
      <c r="E97" s="264" t="s">
        <v>1017</v>
      </c>
      <c r="F97" s="290" t="s">
        <v>934</v>
      </c>
      <c r="G97" s="292"/>
      <c r="H97" s="293" t="s">
        <v>720</v>
      </c>
      <c r="I97" s="294"/>
      <c r="J97" s="290" t="s">
        <v>1016</v>
      </c>
      <c r="K97" s="292"/>
      <c r="L97" s="265"/>
      <c r="M97" s="266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42"/>
      <c r="Y97" s="242"/>
    </row>
    <row r="98" spans="1:25" s="240" customFormat="1" ht="24" customHeight="1">
      <c r="A98" s="290" t="s">
        <v>1023</v>
      </c>
      <c r="B98" s="291"/>
      <c r="C98" s="291"/>
      <c r="D98" s="292"/>
      <c r="E98" s="264" t="s">
        <v>1041</v>
      </c>
      <c r="F98" s="295" t="s">
        <v>1042</v>
      </c>
      <c r="G98" s="295"/>
      <c r="H98" s="296" t="s">
        <v>1015</v>
      </c>
      <c r="I98" s="296"/>
      <c r="J98" s="295" t="s">
        <v>1021</v>
      </c>
      <c r="K98" s="297"/>
      <c r="L98" s="265"/>
      <c r="M98" s="266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42"/>
      <c r="Y98" s="242"/>
    </row>
    <row r="99" spans="1:25" s="240" customFormat="1" ht="24" customHeight="1">
      <c r="A99" s="290" t="s">
        <v>1035</v>
      </c>
      <c r="B99" s="291"/>
      <c r="C99" s="291"/>
      <c r="D99" s="292"/>
      <c r="E99" s="267"/>
      <c r="F99" s="290" t="s">
        <v>1036</v>
      </c>
      <c r="G99" s="292"/>
      <c r="H99" s="293" t="s">
        <v>720</v>
      </c>
      <c r="I99" s="294"/>
      <c r="J99" s="290" t="s">
        <v>1024</v>
      </c>
      <c r="K99" s="292"/>
      <c r="L99" s="265"/>
      <c r="M99" s="266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42"/>
      <c r="Y99" s="242"/>
    </row>
    <row r="100" spans="1:25" s="240" customFormat="1" ht="24" customHeight="1">
      <c r="A100" s="290" t="s">
        <v>1033</v>
      </c>
      <c r="B100" s="291"/>
      <c r="C100" s="291"/>
      <c r="D100" s="292"/>
      <c r="E100" s="264" t="s">
        <v>1043</v>
      </c>
      <c r="F100" s="295" t="s">
        <v>1034</v>
      </c>
      <c r="G100" s="295"/>
      <c r="H100" s="296" t="s">
        <v>720</v>
      </c>
      <c r="I100" s="296"/>
      <c r="J100" s="295" t="s">
        <v>1021</v>
      </c>
      <c r="K100" s="297"/>
      <c r="L100" s="268"/>
      <c r="M100" s="266"/>
      <c r="N100" s="269"/>
      <c r="O100" s="265"/>
      <c r="P100" s="265"/>
      <c r="Q100" s="265"/>
      <c r="R100" s="265"/>
      <c r="S100" s="265"/>
      <c r="T100" s="265"/>
      <c r="U100" s="265"/>
      <c r="V100" s="265"/>
      <c r="W100" s="265"/>
      <c r="X100" s="242"/>
      <c r="Y100" s="242"/>
    </row>
  </sheetData>
  <sheetProtection/>
  <mergeCells count="98">
    <mergeCell ref="A99:D99"/>
    <mergeCell ref="F99:G99"/>
    <mergeCell ref="H99:I99"/>
    <mergeCell ref="J99:K99"/>
    <mergeCell ref="A100:D100"/>
    <mergeCell ref="F100:G100"/>
    <mergeCell ref="H100:I100"/>
    <mergeCell ref="J100:K100"/>
    <mergeCell ref="A97:D97"/>
    <mergeCell ref="F97:G97"/>
    <mergeCell ref="H97:I97"/>
    <mergeCell ref="J97:K97"/>
    <mergeCell ref="A98:D98"/>
    <mergeCell ref="F98:G98"/>
    <mergeCell ref="H98:I98"/>
    <mergeCell ref="J98:K98"/>
    <mergeCell ref="A95:D95"/>
    <mergeCell ref="F95:G95"/>
    <mergeCell ref="H95:I95"/>
    <mergeCell ref="J95:K95"/>
    <mergeCell ref="A96:D96"/>
    <mergeCell ref="F96:G96"/>
    <mergeCell ref="H96:I96"/>
    <mergeCell ref="J96:K96"/>
    <mergeCell ref="A93:D93"/>
    <mergeCell ref="F93:G93"/>
    <mergeCell ref="H93:I93"/>
    <mergeCell ref="J93:K93"/>
    <mergeCell ref="A94:D94"/>
    <mergeCell ref="F94:G94"/>
    <mergeCell ref="H94:I94"/>
    <mergeCell ref="J94:K94"/>
    <mergeCell ref="A91:D91"/>
    <mergeCell ref="F91:G91"/>
    <mergeCell ref="H91:I91"/>
    <mergeCell ref="J91:K91"/>
    <mergeCell ref="A92:D92"/>
    <mergeCell ref="F92:G92"/>
    <mergeCell ref="H92:I92"/>
    <mergeCell ref="J92:K92"/>
    <mergeCell ref="A89:D89"/>
    <mergeCell ref="F89:G89"/>
    <mergeCell ref="H89:I89"/>
    <mergeCell ref="J89:K89"/>
    <mergeCell ref="A90:D90"/>
    <mergeCell ref="F90:G90"/>
    <mergeCell ref="H90:I90"/>
    <mergeCell ref="J90:K90"/>
    <mergeCell ref="A87:D87"/>
    <mergeCell ref="F87:G87"/>
    <mergeCell ref="H87:I87"/>
    <mergeCell ref="J87:K87"/>
    <mergeCell ref="A88:D88"/>
    <mergeCell ref="F88:G88"/>
    <mergeCell ref="H88:I88"/>
    <mergeCell ref="J88:K88"/>
    <mergeCell ref="A85:D85"/>
    <mergeCell ref="F85:G85"/>
    <mergeCell ref="H85:I85"/>
    <mergeCell ref="J85:K85"/>
    <mergeCell ref="A86:D86"/>
    <mergeCell ref="F86:G86"/>
    <mergeCell ref="H86:I86"/>
    <mergeCell ref="J86:K86"/>
    <mergeCell ref="A83:D83"/>
    <mergeCell ref="F83:G83"/>
    <mergeCell ref="H83:I83"/>
    <mergeCell ref="J83:K83"/>
    <mergeCell ref="A84:D84"/>
    <mergeCell ref="F84:G84"/>
    <mergeCell ref="H84:I84"/>
    <mergeCell ref="J84:K84"/>
    <mergeCell ref="A80:K80"/>
    <mergeCell ref="A81:D81"/>
    <mergeCell ref="F81:G81"/>
    <mergeCell ref="H81:I81"/>
    <mergeCell ref="J81:K81"/>
    <mergeCell ref="A82:D82"/>
    <mergeCell ref="F82:G82"/>
    <mergeCell ref="H82:I82"/>
    <mergeCell ref="J82:K82"/>
    <mergeCell ref="B49:N49"/>
    <mergeCell ref="B55:N55"/>
    <mergeCell ref="B56:N56"/>
    <mergeCell ref="B64:N64"/>
    <mergeCell ref="B72:N72"/>
    <mergeCell ref="B10:N10"/>
    <mergeCell ref="B17:N17"/>
    <mergeCell ref="B24:N24"/>
    <mergeCell ref="B29:N29"/>
    <mergeCell ref="B35:N35"/>
    <mergeCell ref="B42:N42"/>
    <mergeCell ref="A5:P5"/>
    <mergeCell ref="B6:N6"/>
    <mergeCell ref="A1:P1"/>
    <mergeCell ref="A2:P2"/>
    <mergeCell ref="A3:P3"/>
    <mergeCell ref="A4:P4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Andy</cp:lastModifiedBy>
  <cp:lastPrinted>2013-11-23T15:30:07Z</cp:lastPrinted>
  <dcterms:created xsi:type="dcterms:W3CDTF">2012-09-15T13:55:26Z</dcterms:created>
  <dcterms:modified xsi:type="dcterms:W3CDTF">2013-12-16T09:20:46Z</dcterms:modified>
  <cp:category/>
  <cp:version/>
  <cp:contentType/>
  <cp:contentStatus/>
</cp:coreProperties>
</file>